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<sst xmlns="http://schemas.openxmlformats.org/spreadsheetml/2006/main" count="103" uniqueCount="81">
  <si>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ปี 2554</t>
  </si>
  <si>
    <t>มี.ค.54</t>
  </si>
  <si>
    <t>มิ.ย.54</t>
  </si>
  <si>
    <t>ก.ย.54</t>
  </si>
  <si>
    <t>ลำดับที่</t>
  </si>
  <si>
    <t>ตัวชี้วัด</t>
  </si>
  <si>
    <t>ข้อมูลพื้นฐาน</t>
  </si>
  <si>
    <t>เป้าหมาย</t>
  </si>
  <si>
    <t>น้ำหนัก</t>
  </si>
  <si>
    <t xml:space="preserve">6 เดือน  </t>
  </si>
  <si>
    <t xml:space="preserve">9 เดือน  </t>
  </si>
  <si>
    <t xml:space="preserve">12 เดือน  </t>
  </si>
  <si>
    <t>ผลงาน</t>
  </si>
  <si>
    <t>คะแนนประเมินตนเอง</t>
  </si>
  <si>
    <t>คะแนนที่ได้รับ</t>
  </si>
  <si>
    <t>ปี 52</t>
  </si>
  <si>
    <t>ปี 53</t>
  </si>
  <si>
    <t>ปี 54</t>
  </si>
  <si>
    <t>(ร้อยละ)</t>
  </si>
  <si>
    <t>มิติที่1</t>
  </si>
  <si>
    <t>ด้านประสิทธิผล: แผนปฏิบัติราชการของกระทรวง</t>
  </si>
  <si>
    <t>1.1.1</t>
  </si>
  <si>
    <t>ระดับความสำเร็จในการดำเนินงานเพื่อให้กลุ่มเป้าหมายมีโอกาสเข้าถึงการคุ้มครองและสวัสดิการ</t>
  </si>
  <si>
    <t xml:space="preserve"> (1) ร้อยละของกลุ่มเป้าหมายที่ได้รับการคุ้มครองและเข้าถึงสวัสดิการ</t>
  </si>
  <si>
    <t xml:space="preserve"> (2) จำนวนรูปแบบการให้บริการสวัสดิการที่กระทรวงฯได้พัฒนาและนำมาให้บริการสำหรับการป้องกัน คุ้มครอง ฟื้นฟู หรือ พัฒนาตามเป้าหมายของกระทรวงฯ</t>
  </si>
  <si>
    <t>N/A</t>
  </si>
  <si>
    <t>1.1.2</t>
  </si>
  <si>
    <t>จำนวนจังหวัดที่สามารถรายงานสถานการณ์ทางสังคม</t>
  </si>
  <si>
    <t>1.1.3</t>
  </si>
  <si>
    <t xml:space="preserve">ระดับความสำเร็จเฉลี่ยของการพัฒนาดัชนีคุณภาพชีวิตของไทย </t>
  </si>
  <si>
    <t>(1) ร้อยละของเด็กและเยาวชนที่ได้รับการเสริมสร้างมีทักษะชีวิตและพัฒนาการที่เหมาะสม</t>
  </si>
  <si>
    <t>(2) ร้อยละของประชากรเป้าหมายที่ได้รับบริการมีความพึงพอใจในบริการ</t>
  </si>
  <si>
    <t>(3) ร้อยละของประชากรเป้าหมายที่ได้รับการพัฒนาและคุ้มครองสิทธิมีทักษะชีวิตที่เหมาะสม</t>
  </si>
  <si>
    <t>(4) ร้อยละของประชากรเป้าหมายที่ได้รับการคุ้มครองและพัฒนาศักยภาพมีครอบครัวเข้มแข็งตามเกณฑ์ที่กำหนด</t>
  </si>
  <si>
    <t>(5) ร้อยละของผู้สูงอายุที่ได้รับการเสริมสร้างโอกาสสามารถเข้าถึงหลักประกันทางสังคม</t>
  </si>
  <si>
    <t>1.1.4</t>
  </si>
  <si>
    <t>ร้อยละของเครือข่ายที่มีคุณภาพในการพัฒนาสังคม</t>
  </si>
  <si>
    <t>ระดับความสำเร็จของการพัฒนาศูนย์บริการร่วมหรือเคาน์เตอร์บริการประชาชน</t>
  </si>
  <si>
    <t>ด้านประสิทธิผล: แผนปฏิบัติราชการของกรมหรือเทียบเท่า</t>
  </si>
  <si>
    <t>3.1.1</t>
  </si>
  <si>
    <t>(1) ระดับความสำเร็จในการจัดทำรูปแบบวิธีการให้บริการสวัสดิการสังคมที่พัฒนาขึ้นมาใหม่</t>
  </si>
  <si>
    <t xml:space="preserve">     (1.1) ระดับความสำเร็จของการจัดทำแนวทางปฏิบัติงานของหน่วยงานในการช่วยเหลือคุ้มครองผู้ถูกกระทำด้วยความรุนแรงในครอบครัว</t>
  </si>
  <si>
    <t xml:space="preserve">    (1.2 ระดับความสำเร็จของการจัดทำรูปแบบในการจัดสวัสดิการกลุ่มเป้าหมายผู้สูงอายุ คนพิการ และคนไร้ที่พึ่งของ อปท.</t>
  </si>
  <si>
    <t xml:space="preserve">    (1.3) ระดับความสำเร็จในการจัดทำรูปแบบการช่วยเหลือคุ้มครองเด็กเร่ร่อน</t>
  </si>
  <si>
    <t>(2) จำนวนขององค์กรเครือข่ายที่นำรูปแบบและวิธีการให้บริการสวัสดิการสังคมของกรมฯ ไปใช้</t>
  </si>
  <si>
    <t xml:space="preserve">    (2.1) จำนวนชุมชนที่ได้รับการส่งเสริมให้นำรูปแบบการคุ้มครองพิทักษ์สิทธิกลุ่มผู้ผ่านการบำบัดยาเสพติดไปใช้</t>
  </si>
  <si>
    <t xml:space="preserve">    (2.2) จำนวนองค์กรเครือข่ายที่ได้รับการส่งเสริมให้นำแนวทางการคุ้มครองพิทักษ์สิทธิกลุ่มผู้ด้อยโอกาสไปใช้</t>
  </si>
  <si>
    <t>3.1.2</t>
  </si>
  <si>
    <t>ร้อยละของกลุ่มเป้าหมายที่ได้รับบริการสวัสดิการสังคมมีคุณภาพชีวิตผ่านเกณฑ์ที่กำหนด</t>
  </si>
  <si>
    <t>3.1.3</t>
  </si>
  <si>
    <t>ระดับความสำเร็จของร้อยละเฉลี่ยถ่วงน้ำหนักของจำนวนที่อยู่อาศัยและสถานที่จัดกิจกรรมของผู้สูงอายุที่ได้รับการซ่อมแซม/ปรับปรุง โดยชุมชนเข้ามามีส่วนร่วมและสนับสนุน</t>
  </si>
  <si>
    <t>3.1.4</t>
  </si>
  <si>
    <t>ร้อยละของเครือข่ายพัฒนาสังคมและความมั่นคงของมนุษย์ที่ได้รับการรับรองเป็นองค์กรสาธารณประโยชน์ หรือองค์กรสวัสดิการชุมชน</t>
  </si>
  <si>
    <t>ระดับความสำเร็จของร้อยละเฉลี่ยถ่วงน้ำหนักตามเป้าหมายผลผลิตของส่วนราชการ</t>
  </si>
  <si>
    <t>มิติที่ 2</t>
  </si>
  <si>
    <t>ด้านคุณภาพการให้บริการ</t>
  </si>
  <si>
    <t xml:space="preserve">ร้อยละของระดับความพึงพอใจของผู้รับบริการ </t>
  </si>
  <si>
    <t xml:space="preserve">ร้อยละของระดับความพึงพอใจของผู้กำหนดนโยบาย </t>
  </si>
  <si>
    <t>ยกเลิก</t>
  </si>
  <si>
    <t xml:space="preserve">ระดับความสำเร็จของการดำเนินการตามมาตรการป้องกันและปราบปรามการทุจริต </t>
  </si>
  <si>
    <t>มิติที่ 3</t>
  </si>
  <si>
    <t>ด้านประสิทธิภาพของการปฏิบัติราชการ</t>
  </si>
  <si>
    <t xml:space="preserve">ระดับความสำเร็จของร้อยละเฉลี่ยถ่วงน้ำหนักในการรักษามาตรฐานระยะเวลาการให้บริการ </t>
  </si>
  <si>
    <t xml:space="preserve">ร้อยละของการเบิกจ่ายเงินงบประมาณรายจ่ายลงทุน/ภาพรวม  </t>
  </si>
  <si>
    <t xml:space="preserve"> (1) ร้อยละของการเบิกจ่ายเงินงบประมาณรายจ่ายลงทุน</t>
  </si>
  <si>
    <t xml:space="preserve"> (2) ร้อยละของการเบิกจ่ายเงินงบประมาณรายจ่ายภาพรวม</t>
  </si>
  <si>
    <t xml:space="preserve"> (3) ร้อยละความสำเร็จของการเบิกจ่ายเงินงบประมาณตามแผน</t>
  </si>
  <si>
    <t xml:space="preserve"> (4) ร้อยละของการเบิกจ่ายเงินโครงการภายใต้แผนปฏิบัติการไทยเข้มแข็ง</t>
  </si>
  <si>
    <t>ระดับความสำเร็จของการจัดทำต้นทุนต่อหน่วยผลผลิต</t>
  </si>
  <si>
    <t>ระดับความสำเร็จของการควบคุมภายใน</t>
  </si>
  <si>
    <t xml:space="preserve">ระดับความสำเร็จของการดำเนินการตามแผนพัฒนากฎหมายของส่วนราชการ </t>
  </si>
  <si>
    <t>มิติที่ 4</t>
  </si>
  <si>
    <t>ด้านการพัฒนาองค์กร</t>
  </si>
  <si>
    <t>ระดับความสำเร็จของการพัฒนาคุณภาพการบริหารจัดการภาครัฐ</t>
  </si>
  <si>
    <t xml:space="preserve">ร้อยละของการผ่านเกณฑ์คุณภาพการบริหารจัดการภาครัฐระดับพื้นฐาน </t>
  </si>
  <si>
    <t xml:space="preserve">ระดับความสำเร็จของร้อยละเฉลี่ยถ่วงน้ำหนักในการบรรลุเป้าหมายความสำเร็จของผลลัพธ์การดำเนินการของส่วนราชการตามเกณฑ์คุณภาพการบริหารจัดการภาครัฐระดับพื้นฐาน (หมวด 7) </t>
  </si>
  <si>
    <t>ระดับความสำเร็จของการประเมินองค์การตามแนวทางการพัฒนาคุณภาพการบริหารจัดการภาครัฐระดับพื้นฐาน</t>
  </si>
  <si>
    <t xml:space="preserve">รวม </t>
  </si>
  <si>
    <t>คะแนนเต็ม 5</t>
  </si>
  <si>
    <t>การกำหนดสี</t>
  </si>
  <si>
    <t xml:space="preserve">รายงานผลคำรับรองการปฏิบัติราชการของกรมพัฒนาสังคมและสวัสดิการ (Sar Card)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</si>
</sst>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</numFmts>
  <fonts count="56">
    <font>
      <sz val="10"/>
      <name val="Arial"/>
      <family val="0"/>
    </font>
    <font>
      <b/>
      <sz val="14"/>
      <name val="Tahoma"/>
      <family val="2"/>
    </font>
    <font>
      <b/>
      <sz val="16"/>
      <name val="EucrosiaUPC"/>
      <family val="1"/>
    </font>
    <font>
      <b/>
      <sz val="26"/>
      <color indexed="8"/>
      <name val="EucrosiaUPC"/>
      <family val="1"/>
    </font>
    <font>
      <b/>
      <sz val="22"/>
      <name val="EucrosiaUPC"/>
      <family val="1"/>
    </font>
    <font>
      <b/>
      <sz val="12"/>
      <name val="EucrosiaUPC"/>
      <family val="1"/>
    </font>
    <font>
      <b/>
      <sz val="18"/>
      <name val="EucrosiaUPC"/>
      <family val="1"/>
    </font>
    <font>
      <b/>
      <sz val="10"/>
      <name val="Arial"/>
      <family val="0"/>
    </font>
    <font>
      <b/>
      <sz val="16"/>
      <name val="Cordia New"/>
      <family val="2"/>
    </font>
    <font>
      <b/>
      <i/>
      <sz val="16"/>
      <color indexed="10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b/>
      <sz val="16"/>
      <color indexed="9"/>
      <name val="Cordia New"/>
      <family val="2"/>
    </font>
    <font>
      <sz val="16"/>
      <name val="Cordia New"/>
      <family val="2"/>
    </font>
    <font>
      <b/>
      <sz val="15"/>
      <name val="TH SarabunPSK"/>
      <family val="2"/>
    </font>
    <font>
      <b/>
      <sz val="16"/>
      <color indexed="8"/>
      <name val="Cordia New"/>
      <family val="2"/>
    </font>
    <font>
      <b/>
      <sz val="16"/>
      <color indexed="10"/>
      <name val="Cordia New"/>
      <family val="2"/>
    </font>
    <font>
      <b/>
      <sz val="20"/>
      <name val="Cordia New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Cordia New"/>
      <family val="2"/>
    </font>
    <font>
      <b/>
      <sz val="20"/>
      <name val="Eucrosi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/>
    </xf>
    <xf numFmtId="0" fontId="8" fillId="33" borderId="17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justify" vertical="justify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vertical="top" wrapText="1"/>
    </xf>
    <xf numFmtId="187" fontId="8" fillId="33" borderId="18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1" fontId="8" fillId="0" borderId="12" xfId="36" applyNumberFormat="1" applyFont="1" applyFill="1" applyBorder="1" applyAlignment="1">
      <alignment horizontal="center" vertical="center" wrapText="1"/>
    </xf>
    <xf numFmtId="1" fontId="8" fillId="0" borderId="13" xfId="36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88" fontId="13" fillId="35" borderId="22" xfId="0" applyNumberFormat="1" applyFont="1" applyFill="1" applyBorder="1" applyAlignment="1">
      <alignment horizontal="center" vertical="center"/>
    </xf>
    <xf numFmtId="188" fontId="12" fillId="34" borderId="22" xfId="0" applyNumberFormat="1" applyFont="1" applyFill="1" applyBorder="1" applyAlignment="1">
      <alignment horizontal="center" vertical="center" wrapText="1"/>
    </xf>
    <xf numFmtId="188" fontId="8" fillId="36" borderId="22" xfId="0" applyNumberFormat="1" applyFont="1" applyFill="1" applyBorder="1" applyAlignment="1">
      <alignment horizontal="center" vertical="center" wrapText="1"/>
    </xf>
    <xf numFmtId="1" fontId="8" fillId="0" borderId="24" xfId="36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6" borderId="0" xfId="0" applyFont="1" applyFill="1" applyAlignment="1">
      <alignment/>
    </xf>
    <xf numFmtId="0" fontId="11" fillId="0" borderId="22" xfId="0" applyFont="1" applyBorder="1" applyAlignment="1">
      <alignment vertical="top" wrapText="1"/>
    </xf>
    <xf numFmtId="0" fontId="7" fillId="0" borderId="24" xfId="0" applyFont="1" applyBorder="1" applyAlignment="1">
      <alignment/>
    </xf>
    <xf numFmtId="2" fontId="15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2" fontId="8" fillId="0" borderId="24" xfId="36" applyNumberFormat="1" applyFont="1" applyFill="1" applyBorder="1" applyAlignment="1">
      <alignment horizontal="center" vertical="center" wrapText="1"/>
    </xf>
    <xf numFmtId="1" fontId="8" fillId="0" borderId="22" xfId="36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1" fontId="8" fillId="0" borderId="15" xfId="36" applyNumberFormat="1" applyFont="1" applyFill="1" applyBorder="1" applyAlignment="1">
      <alignment horizontal="center" vertical="center" wrapText="1"/>
    </xf>
    <xf numFmtId="1" fontId="8" fillId="0" borderId="14" xfId="36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88" fontId="8" fillId="37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87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2" fontId="8" fillId="0" borderId="12" xfId="3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188" fontId="8" fillId="34" borderId="2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87" fontId="16" fillId="0" borderId="0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188" fontId="8" fillId="37" borderId="22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 shrinkToFit="1"/>
    </xf>
    <xf numFmtId="1" fontId="8" fillId="0" borderId="26" xfId="0" applyNumberFormat="1" applyFont="1" applyFill="1" applyBorder="1" applyAlignment="1">
      <alignment horizontal="center" vertical="center" wrapText="1"/>
    </xf>
    <xf numFmtId="188" fontId="13" fillId="35" borderId="14" xfId="0" applyNumberFormat="1" applyFont="1" applyFill="1" applyBorder="1" applyAlignment="1">
      <alignment horizontal="center" vertical="center"/>
    </xf>
    <xf numFmtId="188" fontId="8" fillId="0" borderId="15" xfId="0" applyNumberFormat="1" applyFont="1" applyFill="1" applyBorder="1" applyAlignment="1">
      <alignment horizontal="center" vertical="center" wrapText="1"/>
    </xf>
    <xf numFmtId="189" fontId="8" fillId="0" borderId="15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0" fontId="8" fillId="33" borderId="17" xfId="0" applyFont="1" applyFill="1" applyBorder="1" applyAlignment="1">
      <alignment vertical="center" wrapText="1"/>
    </xf>
    <xf numFmtId="187" fontId="8" fillId="0" borderId="13" xfId="36" applyNumberFormat="1" applyFont="1" applyFill="1" applyBorder="1" applyAlignment="1">
      <alignment horizontal="center" vertical="center" wrapText="1"/>
    </xf>
    <xf numFmtId="187" fontId="8" fillId="0" borderId="13" xfId="0" applyNumberFormat="1" applyFont="1" applyFill="1" applyBorder="1" applyAlignment="1">
      <alignment horizontal="center" vertical="center" wrapText="1"/>
    </xf>
    <xf numFmtId="188" fontId="13" fillId="35" borderId="1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 wrapText="1"/>
    </xf>
    <xf numFmtId="187" fontId="8" fillId="0" borderId="22" xfId="0" applyNumberFormat="1" applyFont="1" applyFill="1" applyBorder="1" applyAlignment="1">
      <alignment horizontal="center" vertical="center" wrapText="1"/>
    </xf>
    <xf numFmtId="0" fontId="12" fillId="34" borderId="32" xfId="0" applyNumberFormat="1" applyFont="1" applyFill="1" applyBorder="1" applyAlignment="1">
      <alignment horizontal="center" vertical="center" wrapText="1"/>
    </xf>
    <xf numFmtId="2" fontId="8" fillId="0" borderId="13" xfId="36" applyNumberFormat="1" applyFont="1" applyFill="1" applyBorder="1" applyAlignment="1">
      <alignment horizontal="center" vertical="center" wrapText="1"/>
    </xf>
    <xf numFmtId="187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8" fillId="37" borderId="1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88" fontId="12" fillId="34" borderId="14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8" fontId="8" fillId="36" borderId="34" xfId="0" applyNumberFormat="1" applyFont="1" applyFill="1" applyBorder="1" applyAlignment="1">
      <alignment horizontal="center" vertical="center" wrapText="1"/>
    </xf>
    <xf numFmtId="0" fontId="12" fillId="34" borderId="35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88" fontId="12" fillId="34" borderId="25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88" fontId="16" fillId="0" borderId="0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9" fontId="8" fillId="0" borderId="1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88" fontId="12" fillId="34" borderId="13" xfId="0" applyNumberFormat="1" applyFont="1" applyFill="1" applyBorder="1" applyAlignment="1">
      <alignment horizontal="center" vertical="center" wrapText="1"/>
    </xf>
    <xf numFmtId="188" fontId="8" fillId="35" borderId="22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/>
    </xf>
    <xf numFmtId="9" fontId="8" fillId="0" borderId="2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188" fontId="8" fillId="36" borderId="13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188" fontId="8" fillId="0" borderId="14" xfId="0" applyNumberFormat="1" applyFont="1" applyFill="1" applyBorder="1" applyAlignment="1">
      <alignment horizontal="center" vertical="center" wrapText="1"/>
    </xf>
    <xf numFmtId="187" fontId="8" fillId="0" borderId="14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37" xfId="0" applyNumberFormat="1" applyFont="1" applyFill="1" applyBorder="1" applyAlignment="1">
      <alignment horizontal="center" vertical="center" wrapText="1"/>
    </xf>
    <xf numFmtId="43" fontId="8" fillId="0" borderId="0" xfId="36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9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 wrapText="1"/>
    </xf>
    <xf numFmtId="188" fontId="8" fillId="0" borderId="0" xfId="0" applyNumberFormat="1" applyFont="1" applyFill="1" applyBorder="1" applyAlignment="1">
      <alignment vertical="center"/>
    </xf>
    <xf numFmtId="9" fontId="8" fillId="0" borderId="14" xfId="0" applyNumberFormat="1" applyFont="1" applyFill="1" applyBorder="1" applyAlignment="1">
      <alignment horizontal="center" vertical="center" wrapText="1"/>
    </xf>
    <xf numFmtId="188" fontId="13" fillId="35" borderId="0" xfId="0" applyNumberFormat="1" applyFont="1" applyFill="1" applyAlignment="1">
      <alignment horizontal="center" vertical="center"/>
    </xf>
    <xf numFmtId="0" fontId="8" fillId="0" borderId="38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187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vertical="top" wrapText="1"/>
    </xf>
    <xf numFmtId="0" fontId="8" fillId="33" borderId="39" xfId="0" applyFont="1" applyFill="1" applyBorder="1" applyAlignment="1">
      <alignment horizontal="right" vertical="top" wrapText="1"/>
    </xf>
    <xf numFmtId="0" fontId="8" fillId="33" borderId="39" xfId="0" applyFont="1" applyFill="1" applyBorder="1" applyAlignment="1">
      <alignment horizontal="center" vertical="top" wrapText="1"/>
    </xf>
    <xf numFmtId="0" fontId="8" fillId="33" borderId="39" xfId="0" applyNumberFormat="1" applyFont="1" applyFill="1" applyBorder="1" applyAlignment="1">
      <alignment horizontal="center" vertical="top" wrapText="1"/>
    </xf>
    <xf numFmtId="0" fontId="17" fillId="33" borderId="39" xfId="0" applyNumberFormat="1" applyFont="1" applyFill="1" applyBorder="1" applyAlignment="1">
      <alignment horizontal="center" vertical="top" wrapText="1"/>
    </xf>
    <xf numFmtId="0" fontId="17" fillId="33" borderId="39" xfId="0" applyFont="1" applyFill="1" applyBorder="1" applyAlignment="1">
      <alignment horizontal="center" vertical="center" wrapText="1"/>
    </xf>
    <xf numFmtId="2" fontId="17" fillId="33" borderId="39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188" fontId="18" fillId="35" borderId="0" xfId="0" applyNumberFormat="1" applyFont="1" applyFill="1" applyBorder="1" applyAlignment="1">
      <alignment horizontal="center" vertical="center" wrapText="1"/>
    </xf>
    <xf numFmtId="188" fontId="18" fillId="34" borderId="0" xfId="0" applyNumberFormat="1" applyFont="1" applyFill="1" applyBorder="1" applyAlignment="1">
      <alignment horizontal="center" vertical="center" wrapText="1"/>
    </xf>
    <xf numFmtId="188" fontId="19" fillId="37" borderId="0" xfId="0" applyNumberFormat="1" applyFont="1" applyFill="1" applyBorder="1" applyAlignment="1">
      <alignment horizontal="center" vertical="center" wrapText="1"/>
    </xf>
    <xf numFmtId="188" fontId="19" fillId="36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189" fontId="2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9">
    <dxf>
      <font>
        <color indexed="9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114300</xdr:rowOff>
    </xdr:from>
    <xdr:to>
      <xdr:col>6</xdr:col>
      <xdr:colOff>0</xdr:colOff>
      <xdr:row>18</xdr:row>
      <xdr:rowOff>295275</xdr:rowOff>
    </xdr:to>
    <xdr:sp>
      <xdr:nvSpPr>
        <xdr:cNvPr id="1" name="Oval 1"/>
        <xdr:cNvSpPr>
          <a:spLocks/>
        </xdr:cNvSpPr>
      </xdr:nvSpPr>
      <xdr:spPr>
        <a:xfrm>
          <a:off x="6096000" y="6800850"/>
          <a:ext cx="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" name="Oval 2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" name="Oval 3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4" name="Oval 4"/>
        <xdr:cNvSpPr>
          <a:spLocks/>
        </xdr:cNvSpPr>
      </xdr:nvSpPr>
      <xdr:spPr>
        <a:xfrm>
          <a:off x="7277100" y="22136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" name="Oval 5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" name="Oval 6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7" name="Oval 7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8" name="Oval 8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0" name="Oval 10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1" name="Oval 11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2" name="Oval 12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3" name="Oval 13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4" name="Oval 14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7277100" y="221361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58</xdr:row>
      <xdr:rowOff>47625</xdr:rowOff>
    </xdr:from>
    <xdr:to>
      <xdr:col>2</xdr:col>
      <xdr:colOff>428625</xdr:colOff>
      <xdr:row>58</xdr:row>
      <xdr:rowOff>228600</xdr:rowOff>
    </xdr:to>
    <xdr:sp>
      <xdr:nvSpPr>
        <xdr:cNvPr id="16" name="Oval 16"/>
        <xdr:cNvSpPr>
          <a:spLocks/>
        </xdr:cNvSpPr>
      </xdr:nvSpPr>
      <xdr:spPr>
        <a:xfrm>
          <a:off x="4914900" y="22183725"/>
          <a:ext cx="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58</xdr:row>
      <xdr:rowOff>47625</xdr:rowOff>
    </xdr:from>
    <xdr:to>
      <xdr:col>3</xdr:col>
      <xdr:colOff>561975</xdr:colOff>
      <xdr:row>58</xdr:row>
      <xdr:rowOff>228600</xdr:rowOff>
    </xdr:to>
    <xdr:sp>
      <xdr:nvSpPr>
        <xdr:cNvPr id="17" name="Oval 17"/>
        <xdr:cNvSpPr>
          <a:spLocks/>
        </xdr:cNvSpPr>
      </xdr:nvSpPr>
      <xdr:spPr>
        <a:xfrm>
          <a:off x="4914900" y="22183725"/>
          <a:ext cx="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8" name="Oval 18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9" name="Oval 19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0" name="Oval 20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1" name="Oval 21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2" name="Oval 22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3" name="Oval 23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4" name="Oval 24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5" name="Oval 25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6" name="Oval 26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7" name="Oval 27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8" name="Oval 28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9" name="Oval 29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0" name="Oval 30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1" name="Oval 31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2" name="Oval 32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33" name="Oval 33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4" name="Oval 34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5" name="Oval 35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6" name="Oval 36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7" name="Oval 37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" name="Oval 38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9" name="Oval 39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40" name="Oval 40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41" name="Oval 41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2" name="Oval 42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3" name="Oval 43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4" name="Oval 44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5" name="Oval 45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6" name="Oval 46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47" name="Oval 47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8" name="Oval 48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49" name="Oval 49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0" name="Oval 50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1" name="Oval 51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2" name="Oval 52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3" name="Oval 53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4" name="Oval 54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5" name="Oval 55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6" name="Oval 56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7" name="Oval 57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8" name="Oval 58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59" name="Oval 59"/>
        <xdr:cNvSpPr>
          <a:spLocks/>
        </xdr:cNvSpPr>
      </xdr:nvSpPr>
      <xdr:spPr>
        <a:xfrm>
          <a:off x="7867650" y="17907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0" name="Oval 60"/>
        <xdr:cNvSpPr>
          <a:spLocks/>
        </xdr:cNvSpPr>
      </xdr:nvSpPr>
      <xdr:spPr>
        <a:xfrm>
          <a:off x="6096000" y="179070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1" name="Oval 61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2" name="Oval 62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3" name="Oval 63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4" name="Oval 64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228600</xdr:rowOff>
    </xdr:from>
    <xdr:to>
      <xdr:col>9</xdr:col>
      <xdr:colOff>0</xdr:colOff>
      <xdr:row>36</xdr:row>
      <xdr:rowOff>266700</xdr:rowOff>
    </xdr:to>
    <xdr:sp>
      <xdr:nvSpPr>
        <xdr:cNvPr id="65" name="Oval 65"/>
        <xdr:cNvSpPr>
          <a:spLocks/>
        </xdr:cNvSpPr>
      </xdr:nvSpPr>
      <xdr:spPr>
        <a:xfrm>
          <a:off x="7867650" y="14868525"/>
          <a:ext cx="0" cy="3810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295275</xdr:rowOff>
    </xdr:from>
    <xdr:to>
      <xdr:col>6</xdr:col>
      <xdr:colOff>0</xdr:colOff>
      <xdr:row>14</xdr:row>
      <xdr:rowOff>314325</xdr:rowOff>
    </xdr:to>
    <xdr:sp>
      <xdr:nvSpPr>
        <xdr:cNvPr id="66" name="Oval 66"/>
        <xdr:cNvSpPr>
          <a:spLocks/>
        </xdr:cNvSpPr>
      </xdr:nvSpPr>
      <xdr:spPr>
        <a:xfrm>
          <a:off x="6096000" y="5295900"/>
          <a:ext cx="0" cy="19050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67" name="Oval 67"/>
        <xdr:cNvSpPr>
          <a:spLocks/>
        </xdr:cNvSpPr>
      </xdr:nvSpPr>
      <xdr:spPr>
        <a:xfrm>
          <a:off x="6096000" y="6400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304800</xdr:rowOff>
    </xdr:from>
    <xdr:to>
      <xdr:col>9</xdr:col>
      <xdr:colOff>0</xdr:colOff>
      <xdr:row>14</xdr:row>
      <xdr:rowOff>314325</xdr:rowOff>
    </xdr:to>
    <xdr:sp>
      <xdr:nvSpPr>
        <xdr:cNvPr id="68" name="Oval 68"/>
        <xdr:cNvSpPr>
          <a:spLocks/>
        </xdr:cNvSpPr>
      </xdr:nvSpPr>
      <xdr:spPr>
        <a:xfrm>
          <a:off x="7867650" y="5305425"/>
          <a:ext cx="0" cy="952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69" name="Oval 69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0" name="Oval 70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1" name="Oval 71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2" name="Oval 72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3" name="Oval 73"/>
        <xdr:cNvSpPr>
          <a:spLocks/>
        </xdr:cNvSpPr>
      </xdr:nvSpPr>
      <xdr:spPr>
        <a:xfrm>
          <a:off x="7867650" y="640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4" name="Oval 74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75" name="Oval 75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6" name="Oval 76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77" name="Oval 77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8" name="Oval 78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79" name="Oval 79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0" name="Oval 80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81" name="Oval 81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2" name="Oval 82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83" name="Oval 83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84" name="Oval 84"/>
        <xdr:cNvSpPr>
          <a:spLocks/>
        </xdr:cNvSpPr>
      </xdr:nvSpPr>
      <xdr:spPr>
        <a:xfrm>
          <a:off x="7867650" y="1567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5" name="Oval 85"/>
        <xdr:cNvSpPr>
          <a:spLocks/>
        </xdr:cNvSpPr>
      </xdr:nvSpPr>
      <xdr:spPr>
        <a:xfrm>
          <a:off x="6096000" y="156781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86" name="Oval 86"/>
        <xdr:cNvSpPr>
          <a:spLocks/>
        </xdr:cNvSpPr>
      </xdr:nvSpPr>
      <xdr:spPr>
        <a:xfrm>
          <a:off x="7867650" y="1567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7" name="Oval 87"/>
        <xdr:cNvSpPr>
          <a:spLocks/>
        </xdr:cNvSpPr>
      </xdr:nvSpPr>
      <xdr:spPr>
        <a:xfrm>
          <a:off x="6096000" y="156781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8" name="Oval 88"/>
        <xdr:cNvSpPr>
          <a:spLocks/>
        </xdr:cNvSpPr>
      </xdr:nvSpPr>
      <xdr:spPr>
        <a:xfrm>
          <a:off x="6096000" y="156781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89" name="Oval 89"/>
        <xdr:cNvSpPr>
          <a:spLocks/>
        </xdr:cNvSpPr>
      </xdr:nvSpPr>
      <xdr:spPr>
        <a:xfrm>
          <a:off x="7867650" y="1567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0" name="Oval 90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91" name="Oval 91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92" name="Oval 92"/>
        <xdr:cNvSpPr>
          <a:spLocks/>
        </xdr:cNvSpPr>
      </xdr:nvSpPr>
      <xdr:spPr>
        <a:xfrm>
          <a:off x="6096000" y="13801725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" name="Oval 93"/>
        <xdr:cNvSpPr>
          <a:spLocks/>
        </xdr:cNvSpPr>
      </xdr:nvSpPr>
      <xdr:spPr>
        <a:xfrm>
          <a:off x="7867650" y="13801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4" name="Oval 94"/>
        <xdr:cNvSpPr>
          <a:spLocks/>
        </xdr:cNvSpPr>
      </xdr:nvSpPr>
      <xdr:spPr>
        <a:xfrm>
          <a:off x="6096000" y="156781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95" name="Oval 95"/>
        <xdr:cNvSpPr>
          <a:spLocks/>
        </xdr:cNvSpPr>
      </xdr:nvSpPr>
      <xdr:spPr>
        <a:xfrm>
          <a:off x="7867650" y="1567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6" name="Oval 96"/>
        <xdr:cNvSpPr>
          <a:spLocks/>
        </xdr:cNvSpPr>
      </xdr:nvSpPr>
      <xdr:spPr>
        <a:xfrm>
          <a:off x="6096000" y="156781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97" name="Oval 97"/>
        <xdr:cNvSpPr>
          <a:spLocks/>
        </xdr:cNvSpPr>
      </xdr:nvSpPr>
      <xdr:spPr>
        <a:xfrm>
          <a:off x="7867650" y="1567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8" name="Oval 98"/>
        <xdr:cNvSpPr>
          <a:spLocks/>
        </xdr:cNvSpPr>
      </xdr:nvSpPr>
      <xdr:spPr>
        <a:xfrm>
          <a:off x="6096000" y="156781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99" name="Oval 99"/>
        <xdr:cNvSpPr>
          <a:spLocks/>
        </xdr:cNvSpPr>
      </xdr:nvSpPr>
      <xdr:spPr>
        <a:xfrm>
          <a:off x="7867650" y="15678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0" name="Oval 100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" name="Oval 101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2" name="Oval 102"/>
        <xdr:cNvSpPr>
          <a:spLocks/>
        </xdr:cNvSpPr>
      </xdr:nvSpPr>
      <xdr:spPr>
        <a:xfrm>
          <a:off x="7867650" y="213264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3" name="Oval 103"/>
        <xdr:cNvSpPr>
          <a:spLocks/>
        </xdr:cNvSpPr>
      </xdr:nvSpPr>
      <xdr:spPr>
        <a:xfrm>
          <a:off x="6096000" y="213264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4" name="Oval 1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Oval 2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06" name="Oval 3"/>
        <xdr:cNvSpPr>
          <a:spLocks/>
        </xdr:cNvSpPr>
      </xdr:nvSpPr>
      <xdr:spPr>
        <a:xfrm>
          <a:off x="6096000" y="210312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Oval 4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Oval 5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9" name="Oval 6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0" name="Oval 7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1" name="Oval 8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2" name="Oval 9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Oval 10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Oval 11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Oval 12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Oval 13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17" name="Oval 14"/>
        <xdr:cNvSpPr>
          <a:spLocks/>
        </xdr:cNvSpPr>
      </xdr:nvSpPr>
      <xdr:spPr>
        <a:xfrm>
          <a:off x="6096000" y="210312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8" name="Oval 15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9" name="Oval 16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0" name="Oval 17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Oval 18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2" name="Oval 19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3" name="Oval 20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4" name="Oval 21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5" name="Oval 22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6" name="Oval 24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7" name="Oval 25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8" name="Oval 26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9" name="Oval 27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0" name="Oval 28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1" name="Oval 29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2" name="Oval 30"/>
        <xdr:cNvSpPr>
          <a:spLocks/>
        </xdr:cNvSpPr>
      </xdr:nvSpPr>
      <xdr:spPr>
        <a:xfrm>
          <a:off x="6096000" y="179070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3" name="Oval 33"/>
        <xdr:cNvSpPr>
          <a:spLocks/>
        </xdr:cNvSpPr>
      </xdr:nvSpPr>
      <xdr:spPr>
        <a:xfrm>
          <a:off x="6096000" y="73818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34" name="Oval 43"/>
        <xdr:cNvSpPr>
          <a:spLocks/>
        </xdr:cNvSpPr>
      </xdr:nvSpPr>
      <xdr:spPr>
        <a:xfrm>
          <a:off x="6096000" y="132016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135" name="Oval 3"/>
        <xdr:cNvSpPr>
          <a:spLocks/>
        </xdr:cNvSpPr>
      </xdr:nvSpPr>
      <xdr:spPr>
        <a:xfrm>
          <a:off x="7277100" y="210312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136" name="Oval 14"/>
        <xdr:cNvSpPr>
          <a:spLocks/>
        </xdr:cNvSpPr>
      </xdr:nvSpPr>
      <xdr:spPr>
        <a:xfrm>
          <a:off x="7277100" y="210312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37" name="Oval 3"/>
        <xdr:cNvSpPr>
          <a:spLocks/>
        </xdr:cNvSpPr>
      </xdr:nvSpPr>
      <xdr:spPr>
        <a:xfrm>
          <a:off x="7867650" y="210312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38" name="Oval 14"/>
        <xdr:cNvSpPr>
          <a:spLocks/>
        </xdr:cNvSpPr>
      </xdr:nvSpPr>
      <xdr:spPr>
        <a:xfrm>
          <a:off x="7867650" y="210312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39" name="Oval 3"/>
        <xdr:cNvSpPr>
          <a:spLocks/>
        </xdr:cNvSpPr>
      </xdr:nvSpPr>
      <xdr:spPr>
        <a:xfrm>
          <a:off x="7867650" y="210312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40" name="Oval 14"/>
        <xdr:cNvSpPr>
          <a:spLocks/>
        </xdr:cNvSpPr>
      </xdr:nvSpPr>
      <xdr:spPr>
        <a:xfrm>
          <a:off x="7867650" y="210312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41" name="Oval 3"/>
        <xdr:cNvSpPr>
          <a:spLocks/>
        </xdr:cNvSpPr>
      </xdr:nvSpPr>
      <xdr:spPr>
        <a:xfrm>
          <a:off x="7867650" y="210312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142" name="Oval 14"/>
        <xdr:cNvSpPr>
          <a:spLocks/>
        </xdr:cNvSpPr>
      </xdr:nvSpPr>
      <xdr:spPr>
        <a:xfrm>
          <a:off x="7867650" y="210312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0"/>
  <sheetViews>
    <sheetView tabSelected="1" view="pageBreakPreview" zoomScale="60" zoomScalePageLayoutView="0" workbookViewId="0" topLeftCell="A37">
      <selection activeCell="A2" sqref="A2:O2"/>
    </sheetView>
  </sheetViews>
  <sheetFormatPr defaultColWidth="9.140625" defaultRowHeight="12.75"/>
  <cols>
    <col min="1" max="1" width="8.28125" style="2" bestFit="1" customWidth="1"/>
    <col min="2" max="2" width="65.421875" style="172" customWidth="1"/>
    <col min="3" max="4" width="8.8515625" style="9" hidden="1" customWidth="1"/>
    <col min="5" max="5" width="8.8515625" style="9" customWidth="1"/>
    <col min="6" max="9" width="8.8515625" style="173" customWidth="1"/>
    <col min="10" max="12" width="9.8515625" style="173" customWidth="1"/>
    <col min="13" max="13" width="8.8515625" style="9" customWidth="1"/>
    <col min="14" max="14" width="9.8515625" style="9" customWidth="1"/>
    <col min="15" max="15" width="9.00390625" style="9" customWidth="1"/>
    <col min="16" max="16" width="9.140625" style="9" customWidth="1"/>
    <col min="17" max="17" width="9.7109375" style="9" customWidth="1"/>
    <col min="18" max="18" width="9.421875" style="9" customWidth="1"/>
    <col min="19" max="19" width="10.00390625" style="9" customWidth="1"/>
    <col min="20" max="20" width="9.8515625" style="9" customWidth="1"/>
    <col min="21" max="21" width="8.421875" style="9" customWidth="1"/>
    <col min="22" max="22" width="8.8515625" style="9" customWidth="1"/>
    <col min="23" max="23" width="8.7109375" style="9" customWidth="1"/>
    <col min="24" max="24" width="8.57421875" style="9" customWidth="1"/>
    <col min="25" max="16384" width="9.140625" style="9" customWidth="1"/>
  </cols>
  <sheetData>
    <row r="2" spans="1:15" s="1" customFormat="1" ht="18" customHeight="1">
      <c r="A2" s="181" t="s">
        <v>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9" ht="30.75" customHeight="1">
      <c r="B3" s="3" t="s">
        <v>0</v>
      </c>
      <c r="C3" s="4"/>
      <c r="D3" s="5"/>
      <c r="E3" s="5"/>
      <c r="F3" s="6"/>
      <c r="G3" s="6"/>
      <c r="H3" s="7" t="s">
        <v>1</v>
      </c>
      <c r="I3" s="6"/>
      <c r="J3" s="6"/>
      <c r="K3" s="7" t="s">
        <v>2</v>
      </c>
      <c r="L3" s="6"/>
      <c r="M3" s="5"/>
      <c r="N3" s="7" t="s">
        <v>3</v>
      </c>
      <c r="O3" s="8"/>
      <c r="Q3" s="10"/>
      <c r="R3" s="10"/>
      <c r="S3" s="10"/>
    </row>
    <row r="4" spans="1:15" s="14" customFormat="1" ht="15" customHeight="1" thickBot="1">
      <c r="A4" s="10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2"/>
      <c r="N4" s="12"/>
      <c r="O4" s="12"/>
    </row>
    <row r="5" spans="1:15" s="15" customFormat="1" ht="19.5" customHeight="1">
      <c r="A5" s="182" t="s">
        <v>4</v>
      </c>
      <c r="B5" s="184" t="s">
        <v>5</v>
      </c>
      <c r="C5" s="186" t="s">
        <v>6</v>
      </c>
      <c r="D5" s="187"/>
      <c r="E5" s="190" t="s">
        <v>7</v>
      </c>
      <c r="F5" s="192" t="s">
        <v>8</v>
      </c>
      <c r="G5" s="194" t="s">
        <v>9</v>
      </c>
      <c r="H5" s="195"/>
      <c r="I5" s="196"/>
      <c r="J5" s="194" t="s">
        <v>10</v>
      </c>
      <c r="K5" s="195"/>
      <c r="L5" s="196"/>
      <c r="M5" s="194" t="s">
        <v>11</v>
      </c>
      <c r="N5" s="195"/>
      <c r="O5" s="197"/>
    </row>
    <row r="6" spans="1:15" s="14" customFormat="1" ht="24" customHeight="1">
      <c r="A6" s="183"/>
      <c r="B6" s="185"/>
      <c r="C6" s="188"/>
      <c r="D6" s="189"/>
      <c r="E6" s="191"/>
      <c r="F6" s="193"/>
      <c r="G6" s="198" t="s">
        <v>12</v>
      </c>
      <c r="H6" s="200" t="s">
        <v>13</v>
      </c>
      <c r="I6" s="204"/>
      <c r="J6" s="198" t="s">
        <v>12</v>
      </c>
      <c r="K6" s="200" t="s">
        <v>13</v>
      </c>
      <c r="L6" s="204"/>
      <c r="M6" s="198" t="s">
        <v>12</v>
      </c>
      <c r="N6" s="200" t="s">
        <v>14</v>
      </c>
      <c r="O6" s="201"/>
    </row>
    <row r="7" spans="1:19" s="14" customFormat="1" ht="24" thickBot="1">
      <c r="A7" s="22"/>
      <c r="B7" s="23"/>
      <c r="C7" s="20" t="s">
        <v>15</v>
      </c>
      <c r="D7" s="20" t="s">
        <v>16</v>
      </c>
      <c r="E7" s="20" t="s">
        <v>17</v>
      </c>
      <c r="F7" s="24" t="s">
        <v>18</v>
      </c>
      <c r="G7" s="199"/>
      <c r="H7" s="202"/>
      <c r="I7" s="205"/>
      <c r="J7" s="199"/>
      <c r="K7" s="202"/>
      <c r="L7" s="205"/>
      <c r="M7" s="199"/>
      <c r="N7" s="202"/>
      <c r="O7" s="203"/>
      <c r="Q7" s="25"/>
      <c r="R7" s="25"/>
      <c r="S7" s="25"/>
    </row>
    <row r="8" spans="1:19" s="14" customFormat="1" ht="20.25" customHeight="1" thickBot="1">
      <c r="A8" s="26" t="s">
        <v>19</v>
      </c>
      <c r="B8" s="27" t="s">
        <v>20</v>
      </c>
      <c r="C8" s="28"/>
      <c r="D8" s="29"/>
      <c r="E8" s="28"/>
      <c r="F8" s="30">
        <f>SUM(F9:F20)</f>
        <v>20</v>
      </c>
      <c r="G8" s="31"/>
      <c r="H8" s="32"/>
      <c r="I8" s="30">
        <f>SUM(I9:I20)</f>
        <v>30.2285</v>
      </c>
      <c r="J8" s="31"/>
      <c r="K8" s="32"/>
      <c r="L8" s="30">
        <f>SUM(L9:L20)</f>
        <v>41.332</v>
      </c>
      <c r="M8" s="33"/>
      <c r="N8" s="33"/>
      <c r="O8" s="34">
        <f>SUM(O9:O20)</f>
        <v>87.9448</v>
      </c>
      <c r="Q8" s="25"/>
      <c r="R8" s="25"/>
      <c r="S8" s="25"/>
    </row>
    <row r="9" spans="1:15" s="14" customFormat="1" ht="43.5" customHeight="1">
      <c r="A9" s="35" t="s">
        <v>21</v>
      </c>
      <c r="B9" s="36" t="s">
        <v>22</v>
      </c>
      <c r="C9" s="37"/>
      <c r="D9" s="38"/>
      <c r="E9" s="39"/>
      <c r="F9" s="40"/>
      <c r="G9" s="18"/>
      <c r="H9" s="41"/>
      <c r="I9" s="42">
        <f aca="true" t="shared" si="0" ref="I9:I20">$F9*$H9</f>
        <v>0</v>
      </c>
      <c r="J9" s="18"/>
      <c r="K9" s="41"/>
      <c r="L9" s="42">
        <f aca="true" t="shared" si="1" ref="L9:L20">$F9*$K9</f>
        <v>0</v>
      </c>
      <c r="M9" s="18"/>
      <c r="N9" s="41"/>
      <c r="O9" s="43">
        <f>$F9*$N9</f>
        <v>0</v>
      </c>
    </row>
    <row r="10" spans="1:15" s="14" customFormat="1" ht="26.25" customHeight="1">
      <c r="A10" s="44"/>
      <c r="B10" s="45" t="s">
        <v>23</v>
      </c>
      <c r="C10" s="37"/>
      <c r="D10" s="38"/>
      <c r="E10" s="39">
        <v>130</v>
      </c>
      <c r="F10" s="40">
        <v>1.5</v>
      </c>
      <c r="G10" s="46">
        <v>94.19</v>
      </c>
      <c r="H10" s="47">
        <v>1.419</v>
      </c>
      <c r="I10" s="42">
        <f t="shared" si="0"/>
        <v>2.1285</v>
      </c>
      <c r="J10" s="18">
        <v>129.82</v>
      </c>
      <c r="K10" s="48">
        <v>4.98</v>
      </c>
      <c r="L10" s="42">
        <f t="shared" si="1"/>
        <v>7.470000000000001</v>
      </c>
      <c r="M10" s="18">
        <v>186.51</v>
      </c>
      <c r="N10" s="49">
        <v>5</v>
      </c>
      <c r="O10" s="43">
        <f aca="true" t="shared" si="2" ref="O10:O20">+$F10*$N10</f>
        <v>7.5</v>
      </c>
    </row>
    <row r="11" spans="1:15" s="14" customFormat="1" ht="56.25" customHeight="1">
      <c r="A11" s="44"/>
      <c r="B11" s="45" t="s">
        <v>24</v>
      </c>
      <c r="C11" s="37"/>
      <c r="D11" s="38"/>
      <c r="E11" s="39">
        <v>9</v>
      </c>
      <c r="F11" s="40">
        <v>1.5</v>
      </c>
      <c r="G11" s="18" t="s">
        <v>25</v>
      </c>
      <c r="H11" s="47">
        <v>1</v>
      </c>
      <c r="I11" s="42">
        <f t="shared" si="0"/>
        <v>1.5</v>
      </c>
      <c r="J11" s="18" t="s">
        <v>25</v>
      </c>
      <c r="K11" s="48">
        <v>1</v>
      </c>
      <c r="L11" s="42">
        <f t="shared" si="1"/>
        <v>1.5</v>
      </c>
      <c r="M11" s="18">
        <v>8</v>
      </c>
      <c r="N11" s="49">
        <v>4.5</v>
      </c>
      <c r="O11" s="43">
        <f t="shared" si="2"/>
        <v>6.75</v>
      </c>
    </row>
    <row r="12" spans="1:15" s="14" customFormat="1" ht="29.25" customHeight="1">
      <c r="A12" s="44" t="s">
        <v>26</v>
      </c>
      <c r="B12" s="45" t="s">
        <v>27</v>
      </c>
      <c r="C12" s="50"/>
      <c r="D12" s="50"/>
      <c r="E12" s="51">
        <v>75</v>
      </c>
      <c r="F12" s="52">
        <v>4</v>
      </c>
      <c r="G12" s="18" t="s">
        <v>25</v>
      </c>
      <c r="H12" s="47">
        <v>1</v>
      </c>
      <c r="I12" s="42">
        <f t="shared" si="0"/>
        <v>4</v>
      </c>
      <c r="J12" s="53" t="s">
        <v>25</v>
      </c>
      <c r="K12" s="48">
        <v>1</v>
      </c>
      <c r="L12" s="42">
        <f t="shared" si="1"/>
        <v>4</v>
      </c>
      <c r="M12" s="53">
        <v>75</v>
      </c>
      <c r="N12" s="49">
        <v>5</v>
      </c>
      <c r="O12" s="43">
        <f t="shared" si="2"/>
        <v>20</v>
      </c>
    </row>
    <row r="13" spans="1:19" s="14" customFormat="1" ht="25.5" customHeight="1">
      <c r="A13" s="44" t="s">
        <v>28</v>
      </c>
      <c r="B13" s="54" t="s">
        <v>29</v>
      </c>
      <c r="C13" s="55"/>
      <c r="D13" s="50"/>
      <c r="E13" s="51"/>
      <c r="F13" s="52"/>
      <c r="G13" s="56"/>
      <c r="H13" s="57"/>
      <c r="I13" s="42">
        <f t="shared" si="0"/>
        <v>0</v>
      </c>
      <c r="J13" s="53"/>
      <c r="K13" s="48"/>
      <c r="L13" s="42">
        <f t="shared" si="1"/>
        <v>0</v>
      </c>
      <c r="M13" s="53"/>
      <c r="N13" s="58"/>
      <c r="O13" s="43">
        <f t="shared" si="2"/>
        <v>0</v>
      </c>
      <c r="Q13" s="25"/>
      <c r="R13" s="25"/>
      <c r="S13" s="25"/>
    </row>
    <row r="14" spans="1:15" s="14" customFormat="1" ht="39" customHeight="1">
      <c r="A14" s="44"/>
      <c r="B14" s="59" t="s">
        <v>30</v>
      </c>
      <c r="C14" s="60"/>
      <c r="D14" s="50"/>
      <c r="E14" s="51">
        <v>95</v>
      </c>
      <c r="F14" s="61">
        <v>1.4</v>
      </c>
      <c r="G14" s="56">
        <v>6.78</v>
      </c>
      <c r="H14" s="47">
        <v>1</v>
      </c>
      <c r="I14" s="42">
        <f t="shared" si="0"/>
        <v>1.4</v>
      </c>
      <c r="J14" s="53">
        <v>30.05</v>
      </c>
      <c r="K14" s="48">
        <v>1</v>
      </c>
      <c r="L14" s="42">
        <f t="shared" si="1"/>
        <v>1.4</v>
      </c>
      <c r="M14" s="53">
        <v>49.78</v>
      </c>
      <c r="N14" s="49">
        <v>1</v>
      </c>
      <c r="O14" s="43">
        <f t="shared" si="2"/>
        <v>1.4</v>
      </c>
    </row>
    <row r="15" spans="1:15" s="14" customFormat="1" ht="24.75" customHeight="1">
      <c r="A15" s="44"/>
      <c r="B15" s="59" t="s">
        <v>31</v>
      </c>
      <c r="C15" s="60"/>
      <c r="D15" s="50"/>
      <c r="E15" s="51">
        <v>90</v>
      </c>
      <c r="F15" s="61">
        <v>1.4</v>
      </c>
      <c r="G15" s="56">
        <v>1.99</v>
      </c>
      <c r="H15" s="47">
        <v>1</v>
      </c>
      <c r="I15" s="42">
        <f t="shared" si="0"/>
        <v>1.4</v>
      </c>
      <c r="J15" s="53">
        <v>71.9</v>
      </c>
      <c r="K15" s="48">
        <v>1.19</v>
      </c>
      <c r="L15" s="42">
        <f t="shared" si="1"/>
        <v>1.666</v>
      </c>
      <c r="M15" s="62">
        <v>8.45</v>
      </c>
      <c r="N15" s="49">
        <v>1</v>
      </c>
      <c r="O15" s="43">
        <f t="shared" si="2"/>
        <v>1.4</v>
      </c>
    </row>
    <row r="16" spans="1:15" s="14" customFormat="1" ht="40.5" customHeight="1">
      <c r="A16" s="44"/>
      <c r="B16" s="59" t="s">
        <v>32</v>
      </c>
      <c r="C16" s="60"/>
      <c r="D16" s="50"/>
      <c r="E16" s="51">
        <v>95</v>
      </c>
      <c r="F16" s="61">
        <v>1.4</v>
      </c>
      <c r="G16" s="56">
        <v>0.94</v>
      </c>
      <c r="H16" s="47">
        <v>1</v>
      </c>
      <c r="I16" s="42">
        <f t="shared" si="0"/>
        <v>1.4</v>
      </c>
      <c r="J16" s="53">
        <v>1.15</v>
      </c>
      <c r="K16" s="48">
        <v>1</v>
      </c>
      <c r="L16" s="42">
        <f t="shared" si="1"/>
        <v>1.4</v>
      </c>
      <c r="M16" s="53">
        <v>360.29</v>
      </c>
      <c r="N16" s="49">
        <v>5</v>
      </c>
      <c r="O16" s="43">
        <f t="shared" si="2"/>
        <v>7</v>
      </c>
    </row>
    <row r="17" spans="1:15" s="14" customFormat="1" ht="45" customHeight="1">
      <c r="A17" s="44"/>
      <c r="B17" s="59" t="s">
        <v>33</v>
      </c>
      <c r="C17" s="60"/>
      <c r="D17" s="63"/>
      <c r="E17" s="51">
        <v>90</v>
      </c>
      <c r="F17" s="61">
        <v>1.4</v>
      </c>
      <c r="G17" s="18" t="s">
        <v>25</v>
      </c>
      <c r="H17" s="47">
        <v>1</v>
      </c>
      <c r="I17" s="42">
        <f t="shared" si="0"/>
        <v>1.4</v>
      </c>
      <c r="J17" s="53" t="s">
        <v>25</v>
      </c>
      <c r="K17" s="48">
        <v>1</v>
      </c>
      <c r="L17" s="42">
        <f t="shared" si="1"/>
        <v>1.4</v>
      </c>
      <c r="M17" s="53">
        <v>145.51</v>
      </c>
      <c r="N17" s="49">
        <v>5</v>
      </c>
      <c r="O17" s="43">
        <f t="shared" si="2"/>
        <v>7</v>
      </c>
    </row>
    <row r="18" spans="1:15" s="14" customFormat="1" ht="22.5" customHeight="1">
      <c r="A18" s="44"/>
      <c r="B18" s="59" t="s">
        <v>34</v>
      </c>
      <c r="C18" s="60"/>
      <c r="D18" s="50"/>
      <c r="E18" s="51">
        <v>100</v>
      </c>
      <c r="F18" s="61">
        <v>1.4</v>
      </c>
      <c r="G18" s="56">
        <v>217.44</v>
      </c>
      <c r="H18" s="49">
        <v>5</v>
      </c>
      <c r="I18" s="42">
        <f t="shared" si="0"/>
        <v>7</v>
      </c>
      <c r="J18" s="53">
        <v>296.56</v>
      </c>
      <c r="K18" s="48">
        <v>5</v>
      </c>
      <c r="L18" s="42">
        <f t="shared" si="1"/>
        <v>7</v>
      </c>
      <c r="M18" s="53">
        <v>237.55</v>
      </c>
      <c r="N18" s="49">
        <v>5</v>
      </c>
      <c r="O18" s="43">
        <f t="shared" si="2"/>
        <v>7</v>
      </c>
    </row>
    <row r="19" spans="1:19" s="14" customFormat="1" ht="30" customHeight="1">
      <c r="A19" s="44" t="s">
        <v>35</v>
      </c>
      <c r="B19" s="45" t="s">
        <v>36</v>
      </c>
      <c r="C19" s="50"/>
      <c r="D19" s="64"/>
      <c r="E19" s="51"/>
      <c r="F19" s="61">
        <v>4</v>
      </c>
      <c r="G19" s="56">
        <v>0.94</v>
      </c>
      <c r="H19" s="47">
        <v>1</v>
      </c>
      <c r="I19" s="42">
        <f t="shared" si="0"/>
        <v>4</v>
      </c>
      <c r="J19" s="53">
        <v>33.29</v>
      </c>
      <c r="K19" s="48">
        <v>2.374</v>
      </c>
      <c r="L19" s="42">
        <f t="shared" si="1"/>
        <v>9.496</v>
      </c>
      <c r="M19" s="53">
        <v>67.29</v>
      </c>
      <c r="N19" s="49">
        <v>5</v>
      </c>
      <c r="O19" s="43">
        <f t="shared" si="2"/>
        <v>20</v>
      </c>
      <c r="Q19" s="25"/>
      <c r="R19" s="25"/>
      <c r="S19" s="25"/>
    </row>
    <row r="20" spans="1:15" s="14" customFormat="1" ht="24.75" customHeight="1" thickBot="1">
      <c r="A20" s="20">
        <v>1.4</v>
      </c>
      <c r="B20" s="65" t="s">
        <v>37</v>
      </c>
      <c r="C20" s="66"/>
      <c r="D20" s="67"/>
      <c r="E20" s="68">
        <v>5</v>
      </c>
      <c r="F20" s="69">
        <v>2</v>
      </c>
      <c r="G20" s="70">
        <v>3</v>
      </c>
      <c r="H20" s="71">
        <v>3</v>
      </c>
      <c r="I20" s="42">
        <f t="shared" si="0"/>
        <v>6</v>
      </c>
      <c r="J20" s="72">
        <v>3</v>
      </c>
      <c r="K20" s="48">
        <v>3</v>
      </c>
      <c r="L20" s="42">
        <f t="shared" si="1"/>
        <v>6</v>
      </c>
      <c r="M20" s="72">
        <v>4.95</v>
      </c>
      <c r="N20" s="49">
        <v>4.9474</v>
      </c>
      <c r="O20" s="43">
        <f t="shared" si="2"/>
        <v>9.8948</v>
      </c>
    </row>
    <row r="21" spans="1:19" s="14" customFormat="1" ht="22.5" customHeight="1" thickBot="1">
      <c r="A21" s="73"/>
      <c r="B21" s="74" t="s">
        <v>38</v>
      </c>
      <c r="C21" s="75"/>
      <c r="D21" s="76"/>
      <c r="E21" s="76"/>
      <c r="F21" s="77">
        <f>SUM(F22:F32)</f>
        <v>20</v>
      </c>
      <c r="G21" s="78"/>
      <c r="H21" s="79"/>
      <c r="I21" s="80">
        <f>SUM(I22:I32)</f>
        <v>24.67</v>
      </c>
      <c r="J21" s="78"/>
      <c r="K21" s="81"/>
      <c r="L21" s="80">
        <f>SUM(L22:L32)</f>
        <v>46.63</v>
      </c>
      <c r="M21" s="78"/>
      <c r="N21" s="81"/>
      <c r="O21" s="82">
        <f>SUM(O22:O32)</f>
        <v>90.1596</v>
      </c>
      <c r="Q21" s="25"/>
      <c r="R21" s="25"/>
      <c r="S21" s="25"/>
    </row>
    <row r="22" spans="1:19" s="14" customFormat="1" ht="41.25" customHeight="1">
      <c r="A22" s="35" t="s">
        <v>39</v>
      </c>
      <c r="B22" s="36" t="s">
        <v>40</v>
      </c>
      <c r="C22" s="83"/>
      <c r="D22" s="41"/>
      <c r="E22" s="39"/>
      <c r="F22" s="40"/>
      <c r="G22" s="46"/>
      <c r="H22" s="41"/>
      <c r="I22" s="42">
        <f aca="true" t="shared" si="3" ref="I22:I32">$F22*$H22</f>
        <v>0</v>
      </c>
      <c r="J22" s="18"/>
      <c r="K22" s="41"/>
      <c r="L22" s="42">
        <f aca="true" t="shared" si="4" ref="L22:L32">$F22*$K22</f>
        <v>0</v>
      </c>
      <c r="M22" s="18"/>
      <c r="N22" s="41"/>
      <c r="O22" s="43">
        <f aca="true" t="shared" si="5" ref="O22:O32">$F22*$N22</f>
        <v>0</v>
      </c>
      <c r="Q22" s="25"/>
      <c r="R22" s="25"/>
      <c r="S22" s="25"/>
    </row>
    <row r="23" spans="1:19" s="14" customFormat="1" ht="39.75" customHeight="1">
      <c r="A23" s="44"/>
      <c r="B23" s="59" t="s">
        <v>41</v>
      </c>
      <c r="C23" s="83"/>
      <c r="D23" s="41"/>
      <c r="E23" s="39">
        <v>5</v>
      </c>
      <c r="F23" s="40">
        <v>2</v>
      </c>
      <c r="G23" s="46">
        <v>2</v>
      </c>
      <c r="H23" s="47">
        <v>2</v>
      </c>
      <c r="I23" s="42">
        <f t="shared" si="3"/>
        <v>4</v>
      </c>
      <c r="J23" s="18">
        <v>5</v>
      </c>
      <c r="K23" s="48">
        <v>5</v>
      </c>
      <c r="L23" s="42">
        <f t="shared" si="4"/>
        <v>10</v>
      </c>
      <c r="M23" s="18">
        <v>4.6528</v>
      </c>
      <c r="N23" s="49">
        <v>4.6528</v>
      </c>
      <c r="O23" s="42">
        <f t="shared" si="5"/>
        <v>9.3056</v>
      </c>
      <c r="Q23" s="25"/>
      <c r="R23" s="25"/>
      <c r="S23" s="25"/>
    </row>
    <row r="24" spans="1:19" s="14" customFormat="1" ht="39.75" customHeight="1">
      <c r="A24" s="44"/>
      <c r="B24" s="59" t="s">
        <v>42</v>
      </c>
      <c r="C24" s="83"/>
      <c r="D24" s="41"/>
      <c r="E24" s="39">
        <v>5</v>
      </c>
      <c r="F24" s="40">
        <v>2</v>
      </c>
      <c r="G24" s="46">
        <v>2</v>
      </c>
      <c r="H24" s="47">
        <v>2</v>
      </c>
      <c r="I24" s="42">
        <f t="shared" si="3"/>
        <v>4</v>
      </c>
      <c r="J24" s="18">
        <v>4</v>
      </c>
      <c r="K24" s="48">
        <v>4</v>
      </c>
      <c r="L24" s="42">
        <f t="shared" si="4"/>
        <v>8</v>
      </c>
      <c r="M24" s="18">
        <v>3.625</v>
      </c>
      <c r="N24" s="49">
        <v>3.625</v>
      </c>
      <c r="O24" s="42">
        <f t="shared" si="5"/>
        <v>7.25</v>
      </c>
      <c r="Q24" s="25"/>
      <c r="R24" s="25"/>
      <c r="S24" s="25"/>
    </row>
    <row r="25" spans="1:19" s="14" customFormat="1" ht="24.75" customHeight="1">
      <c r="A25" s="44"/>
      <c r="B25" s="59" t="s">
        <v>43</v>
      </c>
      <c r="C25" s="83"/>
      <c r="D25" s="41"/>
      <c r="E25" s="39">
        <v>5</v>
      </c>
      <c r="F25" s="40">
        <v>1</v>
      </c>
      <c r="G25" s="46">
        <v>1.67</v>
      </c>
      <c r="H25" s="47">
        <v>1.67</v>
      </c>
      <c r="I25" s="42">
        <f t="shared" si="3"/>
        <v>1.67</v>
      </c>
      <c r="J25" s="18">
        <v>4</v>
      </c>
      <c r="K25" s="48">
        <v>4</v>
      </c>
      <c r="L25" s="42">
        <f t="shared" si="4"/>
        <v>4</v>
      </c>
      <c r="M25" s="18">
        <v>4.5</v>
      </c>
      <c r="N25" s="49">
        <v>4.5</v>
      </c>
      <c r="O25" s="42">
        <f t="shared" si="5"/>
        <v>4.5</v>
      </c>
      <c r="Q25" s="25"/>
      <c r="R25" s="25"/>
      <c r="S25" s="25"/>
    </row>
    <row r="26" spans="1:19" s="14" customFormat="1" ht="36" customHeight="1">
      <c r="A26" s="44"/>
      <c r="B26" s="65" t="s">
        <v>44</v>
      </c>
      <c r="C26" s="83"/>
      <c r="D26" s="41"/>
      <c r="E26" s="39"/>
      <c r="F26" s="40"/>
      <c r="G26" s="46"/>
      <c r="H26" s="57"/>
      <c r="I26" s="42">
        <f t="shared" si="3"/>
        <v>0</v>
      </c>
      <c r="J26" s="18"/>
      <c r="K26" s="48"/>
      <c r="L26" s="42">
        <f t="shared" si="4"/>
        <v>0</v>
      </c>
      <c r="M26" s="18"/>
      <c r="N26" s="84"/>
      <c r="O26" s="42">
        <f t="shared" si="5"/>
        <v>0</v>
      </c>
      <c r="Q26" s="25"/>
      <c r="R26" s="25"/>
      <c r="S26" s="25"/>
    </row>
    <row r="27" spans="1:19" s="14" customFormat="1" ht="42.75" customHeight="1">
      <c r="A27" s="85"/>
      <c r="B27" s="45" t="s">
        <v>45</v>
      </c>
      <c r="C27" s="83"/>
      <c r="D27" s="41"/>
      <c r="E27" s="39">
        <v>24</v>
      </c>
      <c r="F27" s="40">
        <v>1</v>
      </c>
      <c r="G27" s="18" t="s">
        <v>25</v>
      </c>
      <c r="H27" s="47">
        <v>1</v>
      </c>
      <c r="I27" s="42">
        <f t="shared" si="3"/>
        <v>1</v>
      </c>
      <c r="J27" s="18" t="s">
        <v>25</v>
      </c>
      <c r="K27" s="48">
        <v>1</v>
      </c>
      <c r="L27" s="42">
        <f t="shared" si="4"/>
        <v>1</v>
      </c>
      <c r="M27" s="18">
        <v>24</v>
      </c>
      <c r="N27" s="49">
        <v>5</v>
      </c>
      <c r="O27" s="42">
        <f t="shared" si="5"/>
        <v>5</v>
      </c>
      <c r="Q27" s="25"/>
      <c r="R27" s="25"/>
      <c r="S27" s="25"/>
    </row>
    <row r="28" spans="1:19" s="14" customFormat="1" ht="39.75" customHeight="1">
      <c r="A28" s="85"/>
      <c r="B28" s="36" t="s">
        <v>46</v>
      </c>
      <c r="C28" s="83"/>
      <c r="D28" s="41"/>
      <c r="E28" s="39">
        <v>75</v>
      </c>
      <c r="F28" s="40">
        <v>1</v>
      </c>
      <c r="G28" s="18" t="s">
        <v>25</v>
      </c>
      <c r="H28" s="47">
        <v>1</v>
      </c>
      <c r="I28" s="42">
        <f t="shared" si="3"/>
        <v>1</v>
      </c>
      <c r="J28" s="18" t="s">
        <v>25</v>
      </c>
      <c r="K28" s="48">
        <v>1</v>
      </c>
      <c r="L28" s="42">
        <f t="shared" si="4"/>
        <v>1</v>
      </c>
      <c r="M28" s="18">
        <v>0</v>
      </c>
      <c r="N28" s="86">
        <v>1</v>
      </c>
      <c r="O28" s="42">
        <f t="shared" si="5"/>
        <v>1</v>
      </c>
      <c r="Q28" s="25"/>
      <c r="R28" s="25"/>
      <c r="S28" s="25"/>
    </row>
    <row r="29" spans="1:26" s="14" customFormat="1" ht="35.25" customHeight="1">
      <c r="A29" s="87" t="s">
        <v>47</v>
      </c>
      <c r="B29" s="45" t="s">
        <v>48</v>
      </c>
      <c r="C29" s="88"/>
      <c r="D29" s="89"/>
      <c r="E29" s="51">
        <v>104</v>
      </c>
      <c r="F29" s="52">
        <v>3</v>
      </c>
      <c r="G29" s="90">
        <v>65.34</v>
      </c>
      <c r="H29" s="47">
        <v>1</v>
      </c>
      <c r="I29" s="42">
        <f t="shared" si="3"/>
        <v>3</v>
      </c>
      <c r="J29" s="88">
        <v>90.98</v>
      </c>
      <c r="K29" s="48">
        <v>1</v>
      </c>
      <c r="L29" s="42">
        <f t="shared" si="4"/>
        <v>3</v>
      </c>
      <c r="M29" s="88">
        <v>134.39</v>
      </c>
      <c r="N29" s="49">
        <v>5</v>
      </c>
      <c r="O29" s="42">
        <f t="shared" si="5"/>
        <v>15</v>
      </c>
      <c r="Q29" s="91"/>
      <c r="R29" s="25"/>
      <c r="S29" s="25"/>
      <c r="U29" s="92"/>
      <c r="V29" s="92"/>
      <c r="W29" s="92"/>
      <c r="X29" s="93"/>
      <c r="Y29" s="92"/>
      <c r="Z29" s="92"/>
    </row>
    <row r="30" spans="1:26" s="14" customFormat="1" ht="57" customHeight="1">
      <c r="A30" s="94" t="s">
        <v>49</v>
      </c>
      <c r="B30" s="36" t="s">
        <v>50</v>
      </c>
      <c r="C30" s="50"/>
      <c r="D30" s="64"/>
      <c r="E30" s="51">
        <v>5</v>
      </c>
      <c r="F30" s="52">
        <v>2</v>
      </c>
      <c r="G30" s="56">
        <v>1</v>
      </c>
      <c r="H30" s="47">
        <v>1</v>
      </c>
      <c r="I30" s="42">
        <f t="shared" si="3"/>
        <v>2</v>
      </c>
      <c r="J30" s="53">
        <v>1</v>
      </c>
      <c r="K30" s="48">
        <v>1</v>
      </c>
      <c r="L30" s="42">
        <f t="shared" si="4"/>
        <v>2</v>
      </c>
      <c r="M30" s="53">
        <v>5</v>
      </c>
      <c r="N30" s="49">
        <v>5</v>
      </c>
      <c r="O30" s="42">
        <f t="shared" si="5"/>
        <v>10</v>
      </c>
      <c r="U30" s="92"/>
      <c r="V30" s="92"/>
      <c r="W30" s="92"/>
      <c r="X30" s="92"/>
      <c r="Y30" s="92"/>
      <c r="Z30" s="92"/>
    </row>
    <row r="31" spans="1:26" s="14" customFormat="1" ht="39" customHeight="1">
      <c r="A31" s="94" t="s">
        <v>51</v>
      </c>
      <c r="B31" s="45" t="s">
        <v>52</v>
      </c>
      <c r="C31" s="50"/>
      <c r="D31" s="64"/>
      <c r="E31" s="51">
        <v>100</v>
      </c>
      <c r="F31" s="52">
        <v>3</v>
      </c>
      <c r="G31" s="56">
        <v>14.29</v>
      </c>
      <c r="H31" s="47">
        <v>1</v>
      </c>
      <c r="I31" s="42">
        <f t="shared" si="3"/>
        <v>3</v>
      </c>
      <c r="J31" s="53">
        <v>44.5</v>
      </c>
      <c r="K31" s="48">
        <v>1</v>
      </c>
      <c r="L31" s="42">
        <f t="shared" si="4"/>
        <v>3</v>
      </c>
      <c r="M31" s="53">
        <v>93.68</v>
      </c>
      <c r="N31" s="95">
        <v>4.368</v>
      </c>
      <c r="O31" s="42">
        <f t="shared" si="5"/>
        <v>13.104000000000001</v>
      </c>
      <c r="U31" s="92"/>
      <c r="V31" s="92"/>
      <c r="W31" s="92"/>
      <c r="X31" s="92"/>
      <c r="Y31" s="92"/>
      <c r="Z31" s="92"/>
    </row>
    <row r="32" spans="1:26" s="14" customFormat="1" ht="40.5" customHeight="1" thickBot="1">
      <c r="A32" s="96">
        <v>3.2</v>
      </c>
      <c r="B32" s="65" t="s">
        <v>53</v>
      </c>
      <c r="C32" s="66"/>
      <c r="D32" s="67"/>
      <c r="E32" s="68">
        <v>100</v>
      </c>
      <c r="F32" s="97">
        <v>5</v>
      </c>
      <c r="G32" s="98">
        <v>1</v>
      </c>
      <c r="H32" s="99">
        <v>1</v>
      </c>
      <c r="I32" s="42">
        <f t="shared" si="3"/>
        <v>5</v>
      </c>
      <c r="J32" s="100">
        <v>2.926</v>
      </c>
      <c r="K32" s="48">
        <v>2.926</v>
      </c>
      <c r="L32" s="42">
        <f t="shared" si="4"/>
        <v>14.63</v>
      </c>
      <c r="M32" s="101">
        <v>5</v>
      </c>
      <c r="N32" s="49">
        <v>5</v>
      </c>
      <c r="O32" s="42">
        <f t="shared" si="5"/>
        <v>25</v>
      </c>
      <c r="U32" s="92"/>
      <c r="V32" s="92"/>
      <c r="W32" s="92"/>
      <c r="X32" s="93"/>
      <c r="Y32" s="102"/>
      <c r="Z32" s="92"/>
    </row>
    <row r="33" spans="1:26" s="14" customFormat="1" ht="22.5" customHeight="1" thickBot="1">
      <c r="A33" s="103" t="s">
        <v>54</v>
      </c>
      <c r="B33" s="27" t="s">
        <v>55</v>
      </c>
      <c r="C33" s="75"/>
      <c r="D33" s="76"/>
      <c r="E33" s="76"/>
      <c r="F33" s="77">
        <f>SUM(F34:F36)</f>
        <v>12</v>
      </c>
      <c r="G33" s="78"/>
      <c r="H33" s="79"/>
      <c r="I33" s="80">
        <f>SUM(I34:I36)</f>
        <v>12</v>
      </c>
      <c r="J33" s="80"/>
      <c r="K33" s="79"/>
      <c r="L33" s="80">
        <f>SUM(L34:L36)</f>
        <v>18</v>
      </c>
      <c r="M33" s="80"/>
      <c r="N33" s="79"/>
      <c r="O33" s="82">
        <f>SUM(O34:O36)</f>
        <v>52.08</v>
      </c>
      <c r="Q33" s="25"/>
      <c r="R33" s="25"/>
      <c r="S33" s="25"/>
      <c r="U33" s="92"/>
      <c r="V33" s="92"/>
      <c r="W33" s="92"/>
      <c r="X33" s="93"/>
      <c r="Y33" s="102"/>
      <c r="Z33" s="92"/>
    </row>
    <row r="34" spans="1:26" s="14" customFormat="1" ht="24.75" customHeight="1">
      <c r="A34" s="87">
        <v>4</v>
      </c>
      <c r="B34" s="36" t="s">
        <v>56</v>
      </c>
      <c r="C34" s="37"/>
      <c r="D34" s="104"/>
      <c r="E34" s="39">
        <v>85</v>
      </c>
      <c r="F34" s="105">
        <v>6</v>
      </c>
      <c r="G34" s="18" t="s">
        <v>25</v>
      </c>
      <c r="H34" s="106">
        <v>1</v>
      </c>
      <c r="I34" s="42">
        <f>$F34*$H34</f>
        <v>6</v>
      </c>
      <c r="J34" s="35" t="s">
        <v>25</v>
      </c>
      <c r="K34" s="48">
        <v>1</v>
      </c>
      <c r="L34" s="42">
        <f>$F34*$K34</f>
        <v>6</v>
      </c>
      <c r="M34" s="35">
        <v>83.4</v>
      </c>
      <c r="N34" s="86">
        <v>4.68</v>
      </c>
      <c r="O34" s="43">
        <f>$F34*$N34</f>
        <v>28.08</v>
      </c>
      <c r="P34" s="10"/>
      <c r="Q34" s="10"/>
      <c r="U34" s="92"/>
      <c r="V34" s="92"/>
      <c r="W34" s="92"/>
      <c r="X34" s="93"/>
      <c r="Y34" s="102"/>
      <c r="Z34" s="92"/>
    </row>
    <row r="35" spans="1:26" s="14" customFormat="1" ht="27.75" customHeight="1">
      <c r="A35" s="94">
        <v>5</v>
      </c>
      <c r="B35" s="45" t="s">
        <v>57</v>
      </c>
      <c r="C35" s="107"/>
      <c r="D35" s="51"/>
      <c r="E35" s="51">
        <v>85</v>
      </c>
      <c r="F35" s="108">
        <v>0</v>
      </c>
      <c r="G35" s="18" t="s">
        <v>25</v>
      </c>
      <c r="H35" s="47">
        <v>1</v>
      </c>
      <c r="I35" s="42">
        <f>$F35*$H35</f>
        <v>0</v>
      </c>
      <c r="J35" s="18" t="s">
        <v>25</v>
      </c>
      <c r="K35" s="48">
        <v>1</v>
      </c>
      <c r="L35" s="42">
        <f>$F35*$K35</f>
        <v>0</v>
      </c>
      <c r="M35" s="35" t="s">
        <v>58</v>
      </c>
      <c r="N35" s="86">
        <v>0</v>
      </c>
      <c r="O35" s="109">
        <f>$F35*$N35</f>
        <v>0</v>
      </c>
      <c r="P35" s="10"/>
      <c r="Q35" s="10"/>
      <c r="U35" s="92"/>
      <c r="V35" s="92"/>
      <c r="W35" s="92"/>
      <c r="X35" s="93"/>
      <c r="Y35" s="102"/>
      <c r="Z35" s="92"/>
    </row>
    <row r="36" spans="1:26" s="14" customFormat="1" ht="38.25" customHeight="1" thickBot="1">
      <c r="A36" s="94">
        <v>6</v>
      </c>
      <c r="B36" s="65" t="s">
        <v>59</v>
      </c>
      <c r="C36" s="107"/>
      <c r="D36" s="89"/>
      <c r="E36" s="51">
        <v>5</v>
      </c>
      <c r="F36" s="108">
        <v>6</v>
      </c>
      <c r="G36" s="56">
        <v>1</v>
      </c>
      <c r="H36" s="99">
        <v>1</v>
      </c>
      <c r="I36" s="42">
        <f>$F36*$H36</f>
        <v>6</v>
      </c>
      <c r="J36" s="53">
        <v>2</v>
      </c>
      <c r="K36" s="48">
        <v>2</v>
      </c>
      <c r="L36" s="42">
        <f>$F36*$K36</f>
        <v>12</v>
      </c>
      <c r="M36" s="53">
        <v>4</v>
      </c>
      <c r="N36" s="49">
        <v>4</v>
      </c>
      <c r="O36" s="109">
        <f>$F36*$N36</f>
        <v>24</v>
      </c>
      <c r="P36" s="10"/>
      <c r="Q36" s="10"/>
      <c r="U36" s="92"/>
      <c r="V36" s="92"/>
      <c r="W36" s="92"/>
      <c r="X36" s="93"/>
      <c r="Y36" s="102"/>
      <c r="Z36" s="92"/>
    </row>
    <row r="37" spans="1:26" s="14" customFormat="1" ht="21" customHeight="1" thickBot="1">
      <c r="A37" s="103" t="s">
        <v>60</v>
      </c>
      <c r="B37" s="27" t="s">
        <v>61</v>
      </c>
      <c r="C37" s="76"/>
      <c r="D37" s="76"/>
      <c r="E37" s="76"/>
      <c r="F37" s="77">
        <f>SUM(F38:F46)</f>
        <v>15</v>
      </c>
      <c r="G37" s="78"/>
      <c r="H37" s="79"/>
      <c r="I37" s="80">
        <f>SUM(I38:I46)</f>
        <v>32.376999999999995</v>
      </c>
      <c r="J37" s="80"/>
      <c r="K37" s="79"/>
      <c r="L37" s="80">
        <f>SUM(L38:L46)</f>
        <v>37.525</v>
      </c>
      <c r="M37" s="80"/>
      <c r="N37" s="79"/>
      <c r="O37" s="82">
        <f>SUM(O38:O46)</f>
        <v>64.881</v>
      </c>
      <c r="Q37" s="25"/>
      <c r="R37" s="25"/>
      <c r="S37" s="25"/>
      <c r="U37" s="92"/>
      <c r="V37" s="92"/>
      <c r="W37" s="92"/>
      <c r="X37" s="93"/>
      <c r="Y37" s="102"/>
      <c r="Z37" s="92"/>
    </row>
    <row r="38" spans="1:26" s="14" customFormat="1" ht="36" customHeight="1">
      <c r="A38" s="16">
        <v>7</v>
      </c>
      <c r="B38" s="36" t="s">
        <v>62</v>
      </c>
      <c r="C38" s="38"/>
      <c r="D38" s="110"/>
      <c r="E38" s="39">
        <v>5</v>
      </c>
      <c r="F38" s="111">
        <v>3</v>
      </c>
      <c r="G38" s="112">
        <v>4.4587</v>
      </c>
      <c r="H38" s="113">
        <v>4.459</v>
      </c>
      <c r="I38" s="42">
        <f aca="true" t="shared" si="6" ref="I38:I46">$F38*$H38</f>
        <v>13.376999999999999</v>
      </c>
      <c r="J38" s="114">
        <v>4.495</v>
      </c>
      <c r="K38" s="115">
        <v>4.495</v>
      </c>
      <c r="L38" s="116">
        <f aca="true" t="shared" si="7" ref="L38:L46">$F38*$K38</f>
        <v>13.485</v>
      </c>
      <c r="M38" s="117">
        <v>5</v>
      </c>
      <c r="N38" s="118">
        <v>5</v>
      </c>
      <c r="O38" s="119">
        <f>$F38*$N38</f>
        <v>15</v>
      </c>
      <c r="U38" s="92"/>
      <c r="V38" s="92"/>
      <c r="W38" s="92"/>
      <c r="X38" s="93"/>
      <c r="Y38" s="102"/>
      <c r="Z38" s="92"/>
    </row>
    <row r="39" spans="1:26" s="14" customFormat="1" ht="24.75" customHeight="1">
      <c r="A39" s="96">
        <v>8</v>
      </c>
      <c r="B39" s="45" t="s">
        <v>63</v>
      </c>
      <c r="C39" s="120"/>
      <c r="D39" s="19"/>
      <c r="E39" s="39"/>
      <c r="F39" s="108"/>
      <c r="G39" s="44"/>
      <c r="H39" s="57"/>
      <c r="I39" s="121"/>
      <c r="J39" s="56"/>
      <c r="K39" s="122"/>
      <c r="L39" s="121">
        <f t="shared" si="7"/>
        <v>0</v>
      </c>
      <c r="M39" s="44"/>
      <c r="N39" s="123"/>
      <c r="O39" s="109"/>
      <c r="U39" s="124"/>
      <c r="V39" s="92"/>
      <c r="W39" s="92"/>
      <c r="X39" s="93"/>
      <c r="Y39" s="102"/>
      <c r="Z39" s="92"/>
    </row>
    <row r="40" spans="1:25" s="14" customFormat="1" ht="24.75" customHeight="1">
      <c r="A40" s="16"/>
      <c r="B40" s="125" t="s">
        <v>64</v>
      </c>
      <c r="C40" s="126"/>
      <c r="D40" s="19"/>
      <c r="E40" s="39">
        <v>78</v>
      </c>
      <c r="F40" s="105">
        <v>1</v>
      </c>
      <c r="G40" s="127">
        <v>30.51</v>
      </c>
      <c r="H40" s="106">
        <v>1</v>
      </c>
      <c r="I40" s="42">
        <f t="shared" si="6"/>
        <v>1</v>
      </c>
      <c r="J40" s="128">
        <v>75.01</v>
      </c>
      <c r="K40" s="129">
        <v>4.04</v>
      </c>
      <c r="L40" s="42">
        <f t="shared" si="7"/>
        <v>4.04</v>
      </c>
      <c r="M40" s="128">
        <v>68.01</v>
      </c>
      <c r="N40" s="130">
        <v>1.67</v>
      </c>
      <c r="O40" s="109">
        <f aca="true" t="shared" si="8" ref="O40:O46">$F40*$N40</f>
        <v>1.67</v>
      </c>
      <c r="Q40" s="92"/>
      <c r="R40" s="92"/>
      <c r="S40" s="92"/>
      <c r="X40" s="131"/>
      <c r="Y40" s="25"/>
    </row>
    <row r="41" spans="1:25" s="14" customFormat="1" ht="24.75" customHeight="1">
      <c r="A41" s="16"/>
      <c r="B41" s="125" t="s">
        <v>65</v>
      </c>
      <c r="C41" s="132"/>
      <c r="D41" s="133"/>
      <c r="E41" s="51">
        <v>95</v>
      </c>
      <c r="F41" s="108">
        <v>1.5</v>
      </c>
      <c r="G41" s="90">
        <v>38.92</v>
      </c>
      <c r="H41" s="47">
        <v>1</v>
      </c>
      <c r="I41" s="42">
        <f t="shared" si="6"/>
        <v>1.5</v>
      </c>
      <c r="J41" s="88">
        <v>59.86</v>
      </c>
      <c r="K41" s="48">
        <v>1</v>
      </c>
      <c r="L41" s="121">
        <f t="shared" si="7"/>
        <v>1.5</v>
      </c>
      <c r="M41" s="88">
        <v>92.01</v>
      </c>
      <c r="N41" s="130">
        <v>2.009</v>
      </c>
      <c r="O41" s="109">
        <f t="shared" si="8"/>
        <v>3.0134999999999996</v>
      </c>
      <c r="Q41" s="92"/>
      <c r="R41" s="92"/>
      <c r="S41" s="92"/>
      <c r="X41" s="131"/>
      <c r="Y41" s="25"/>
    </row>
    <row r="42" spans="1:25" s="14" customFormat="1" ht="24.75" customHeight="1">
      <c r="A42" s="87"/>
      <c r="B42" s="125" t="s">
        <v>66</v>
      </c>
      <c r="C42" s="132"/>
      <c r="D42" s="133"/>
      <c r="E42" s="51">
        <v>100</v>
      </c>
      <c r="F42" s="108">
        <v>1.5</v>
      </c>
      <c r="G42" s="56">
        <v>82.17</v>
      </c>
      <c r="H42" s="47">
        <v>1</v>
      </c>
      <c r="I42" s="42">
        <f t="shared" si="6"/>
        <v>1.5</v>
      </c>
      <c r="J42" s="53">
        <v>77.64</v>
      </c>
      <c r="K42" s="48">
        <v>1</v>
      </c>
      <c r="L42" s="121">
        <f t="shared" si="7"/>
        <v>1.5</v>
      </c>
      <c r="M42" s="88">
        <v>94.627</v>
      </c>
      <c r="N42" s="95">
        <v>3.465</v>
      </c>
      <c r="O42" s="109">
        <f t="shared" si="8"/>
        <v>5.1975</v>
      </c>
      <c r="Q42" s="92"/>
      <c r="R42" s="92"/>
      <c r="S42" s="92"/>
      <c r="X42" s="131"/>
      <c r="Y42" s="25"/>
    </row>
    <row r="43" spans="1:25" s="14" customFormat="1" ht="24.75" customHeight="1">
      <c r="A43" s="87"/>
      <c r="B43" s="125" t="s">
        <v>67</v>
      </c>
      <c r="C43" s="132"/>
      <c r="D43" s="133"/>
      <c r="E43" s="51">
        <v>100</v>
      </c>
      <c r="F43" s="108">
        <v>1</v>
      </c>
      <c r="G43" s="56"/>
      <c r="H43" s="47"/>
      <c r="I43" s="42"/>
      <c r="J43" s="53"/>
      <c r="K43" s="48"/>
      <c r="L43" s="121"/>
      <c r="M43" s="88"/>
      <c r="N43" s="95">
        <v>5</v>
      </c>
      <c r="O43" s="109">
        <f t="shared" si="8"/>
        <v>5</v>
      </c>
      <c r="Q43" s="92"/>
      <c r="R43" s="92"/>
      <c r="S43" s="92"/>
      <c r="X43" s="131"/>
      <c r="Y43" s="25"/>
    </row>
    <row r="44" spans="1:26" s="14" customFormat="1" ht="24.75" customHeight="1">
      <c r="A44" s="87">
        <v>9</v>
      </c>
      <c r="B44" s="45" t="s">
        <v>68</v>
      </c>
      <c r="C44" s="132"/>
      <c r="D44" s="51"/>
      <c r="E44" s="51">
        <v>5</v>
      </c>
      <c r="F44" s="108">
        <v>2</v>
      </c>
      <c r="G44" s="56">
        <v>3</v>
      </c>
      <c r="H44" s="95">
        <v>3</v>
      </c>
      <c r="I44" s="42">
        <f t="shared" si="6"/>
        <v>6</v>
      </c>
      <c r="J44" s="53">
        <v>4</v>
      </c>
      <c r="K44" s="48">
        <v>4</v>
      </c>
      <c r="L44" s="121">
        <f t="shared" si="7"/>
        <v>8</v>
      </c>
      <c r="M44" s="53">
        <v>5</v>
      </c>
      <c r="N44" s="49">
        <v>5</v>
      </c>
      <c r="O44" s="109">
        <f t="shared" si="8"/>
        <v>10</v>
      </c>
      <c r="Q44" s="25"/>
      <c r="R44" s="91"/>
      <c r="S44" s="25"/>
      <c r="U44" s="124"/>
      <c r="V44" s="92"/>
      <c r="W44" s="92"/>
      <c r="X44" s="92"/>
      <c r="Y44" s="92"/>
      <c r="Z44" s="92"/>
    </row>
    <row r="45" spans="1:15" s="14" customFormat="1" ht="26.25" customHeight="1">
      <c r="A45" s="134">
        <v>10</v>
      </c>
      <c r="B45" s="135" t="s">
        <v>69</v>
      </c>
      <c r="C45" s="21"/>
      <c r="D45" s="24"/>
      <c r="E45" s="68">
        <v>5</v>
      </c>
      <c r="F45" s="111">
        <v>3</v>
      </c>
      <c r="G45" s="17">
        <v>1</v>
      </c>
      <c r="H45" s="47">
        <v>1</v>
      </c>
      <c r="I45" s="42">
        <f t="shared" si="6"/>
        <v>3</v>
      </c>
      <c r="J45" s="35">
        <v>1</v>
      </c>
      <c r="K45" s="129">
        <v>1</v>
      </c>
      <c r="L45" s="121">
        <f t="shared" si="7"/>
        <v>3</v>
      </c>
      <c r="M45" s="35">
        <v>5</v>
      </c>
      <c r="N45" s="136">
        <v>5</v>
      </c>
      <c r="O45" s="109">
        <f t="shared" si="8"/>
        <v>15</v>
      </c>
    </row>
    <row r="46" spans="1:15" s="14" customFormat="1" ht="25.5" customHeight="1" thickBot="1">
      <c r="A46" s="96">
        <v>11</v>
      </c>
      <c r="B46" s="65" t="s">
        <v>70</v>
      </c>
      <c r="C46" s="137"/>
      <c r="D46" s="138"/>
      <c r="E46" s="68">
        <v>5</v>
      </c>
      <c r="F46" s="139">
        <v>2</v>
      </c>
      <c r="G46" s="112">
        <v>3</v>
      </c>
      <c r="H46" s="71">
        <v>3</v>
      </c>
      <c r="I46" s="42">
        <f t="shared" si="6"/>
        <v>6</v>
      </c>
      <c r="J46" s="114">
        <v>3</v>
      </c>
      <c r="K46" s="48">
        <v>3</v>
      </c>
      <c r="L46" s="140">
        <f t="shared" si="7"/>
        <v>6</v>
      </c>
      <c r="M46" s="114">
        <v>5</v>
      </c>
      <c r="N46" s="49">
        <v>5</v>
      </c>
      <c r="O46" s="141">
        <f t="shared" si="8"/>
        <v>10</v>
      </c>
    </row>
    <row r="47" spans="1:19" s="14" customFormat="1" ht="19.5" customHeight="1" thickBot="1">
      <c r="A47" s="103" t="s">
        <v>71</v>
      </c>
      <c r="B47" s="27" t="s">
        <v>72</v>
      </c>
      <c r="C47" s="75"/>
      <c r="D47" s="76"/>
      <c r="E47" s="76"/>
      <c r="F47" s="77">
        <f>SUM(F48:F51)</f>
        <v>20</v>
      </c>
      <c r="G47" s="78"/>
      <c r="H47" s="79"/>
      <c r="I47" s="80">
        <f>SUM(I48:I51)</f>
        <v>20</v>
      </c>
      <c r="J47" s="80"/>
      <c r="K47" s="79"/>
      <c r="L47" s="80">
        <f>SUM(L48:L51)</f>
        <v>20</v>
      </c>
      <c r="M47" s="80"/>
      <c r="N47" s="79"/>
      <c r="O47" s="82">
        <f>SUM(O48:O51)</f>
        <v>98.2984</v>
      </c>
      <c r="Q47" s="142"/>
      <c r="R47" s="142"/>
      <c r="S47" s="142"/>
    </row>
    <row r="48" spans="1:19" s="14" customFormat="1" ht="23.25">
      <c r="A48" s="16">
        <v>12</v>
      </c>
      <c r="B48" s="36" t="s">
        <v>73</v>
      </c>
      <c r="C48" s="143"/>
      <c r="D48" s="19"/>
      <c r="E48" s="19"/>
      <c r="F48" s="41"/>
      <c r="G48" s="112"/>
      <c r="H48" s="41"/>
      <c r="I48" s="42"/>
      <c r="J48" s="114"/>
      <c r="K48" s="144"/>
      <c r="L48" s="42"/>
      <c r="M48" s="114"/>
      <c r="N48" s="144"/>
      <c r="O48" s="43"/>
      <c r="Q48" s="25"/>
      <c r="R48" s="25"/>
      <c r="S48" s="91"/>
    </row>
    <row r="49" spans="1:19" s="14" customFormat="1" ht="24" customHeight="1">
      <c r="A49" s="16">
        <v>12.1</v>
      </c>
      <c r="B49" s="45" t="s">
        <v>74</v>
      </c>
      <c r="C49" s="132"/>
      <c r="D49" s="145"/>
      <c r="E49" s="51">
        <v>5</v>
      </c>
      <c r="F49" s="52">
        <v>8</v>
      </c>
      <c r="G49" s="18" t="s">
        <v>25</v>
      </c>
      <c r="H49" s="47">
        <v>1</v>
      </c>
      <c r="I49" s="42">
        <f>$F49*$H49</f>
        <v>8</v>
      </c>
      <c r="J49" s="72" t="s">
        <v>25</v>
      </c>
      <c r="K49" s="48">
        <v>1</v>
      </c>
      <c r="L49" s="121">
        <f>$F49*$K49</f>
        <v>8</v>
      </c>
      <c r="M49" s="72"/>
      <c r="N49" s="49">
        <v>4.9286</v>
      </c>
      <c r="O49" s="43">
        <f>$F49*$N49</f>
        <v>39.4288</v>
      </c>
      <c r="S49" s="91"/>
    </row>
    <row r="50" spans="1:19" s="14" customFormat="1" ht="66" customHeight="1">
      <c r="A50" s="146">
        <v>12.2</v>
      </c>
      <c r="B50" s="45" t="s">
        <v>75</v>
      </c>
      <c r="C50" s="132"/>
      <c r="D50" s="145"/>
      <c r="E50" s="133">
        <v>5</v>
      </c>
      <c r="F50" s="52">
        <v>6</v>
      </c>
      <c r="G50" s="18" t="s">
        <v>25</v>
      </c>
      <c r="H50" s="47">
        <v>1</v>
      </c>
      <c r="I50" s="42">
        <f>$F50*$H50</f>
        <v>6</v>
      </c>
      <c r="J50" s="53" t="s">
        <v>25</v>
      </c>
      <c r="K50" s="48">
        <v>1</v>
      </c>
      <c r="L50" s="121">
        <f>$F50*$K50</f>
        <v>6</v>
      </c>
      <c r="M50" s="88">
        <v>4.81</v>
      </c>
      <c r="N50" s="49">
        <v>4.8116</v>
      </c>
      <c r="O50" s="109">
        <f>$F50*$N50</f>
        <v>28.869600000000002</v>
      </c>
      <c r="Q50" s="25"/>
      <c r="R50" s="25"/>
      <c r="S50" s="147"/>
    </row>
    <row r="51" spans="1:19" s="14" customFormat="1" ht="39" customHeight="1" thickBot="1">
      <c r="A51" s="18">
        <v>12.3</v>
      </c>
      <c r="B51" s="45" t="s">
        <v>76</v>
      </c>
      <c r="C51" s="137"/>
      <c r="D51" s="148"/>
      <c r="E51" s="24">
        <v>5</v>
      </c>
      <c r="F51" s="69">
        <v>6</v>
      </c>
      <c r="G51" s="18" t="s">
        <v>25</v>
      </c>
      <c r="H51" s="149">
        <v>1</v>
      </c>
      <c r="I51" s="42">
        <f>$F51*$H51</f>
        <v>6</v>
      </c>
      <c r="J51" s="72" t="s">
        <v>25</v>
      </c>
      <c r="K51" s="48">
        <v>1</v>
      </c>
      <c r="L51" s="121">
        <f>$F51*$K51</f>
        <v>6</v>
      </c>
      <c r="M51" s="72">
        <v>5</v>
      </c>
      <c r="N51" s="49">
        <v>5</v>
      </c>
      <c r="O51" s="109">
        <f>$F51*$N51</f>
        <v>30</v>
      </c>
      <c r="Q51" s="25"/>
      <c r="R51" s="25"/>
      <c r="S51" s="25"/>
    </row>
    <row r="52" spans="1:19" s="14" customFormat="1" ht="21" customHeight="1" thickBot="1">
      <c r="A52" s="150"/>
      <c r="B52" s="151" t="s">
        <v>77</v>
      </c>
      <c r="C52" s="152"/>
      <c r="D52" s="153"/>
      <c r="E52" s="153"/>
      <c r="F52" s="154">
        <f>F8+F21+F33+F37+F47</f>
        <v>87</v>
      </c>
      <c r="G52" s="155"/>
      <c r="H52" s="156"/>
      <c r="I52" s="155">
        <f>I8+I21+I33+I37+I47</f>
        <v>119.2755</v>
      </c>
      <c r="J52" s="155"/>
      <c r="K52" s="156"/>
      <c r="L52" s="155">
        <f>L8+L21+L33+L37+L47</f>
        <v>163.487</v>
      </c>
      <c r="M52" s="155"/>
      <c r="N52" s="156"/>
      <c r="O52" s="157">
        <f>O8+O21+O33+O37+O47</f>
        <v>393.36379999999997</v>
      </c>
      <c r="Q52" s="25"/>
      <c r="R52" s="25"/>
      <c r="S52" s="25"/>
    </row>
    <row r="53" spans="1:15" s="14" customFormat="1" ht="30" thickBot="1">
      <c r="A53" s="158"/>
      <c r="B53" s="159" t="s">
        <v>78</v>
      </c>
      <c r="C53" s="160"/>
      <c r="D53" s="160"/>
      <c r="E53" s="160"/>
      <c r="F53" s="161"/>
      <c r="G53" s="162"/>
      <c r="H53" s="163"/>
      <c r="I53" s="164">
        <f>I52/87</f>
        <v>1.3709827586206895</v>
      </c>
      <c r="J53" s="162"/>
      <c r="K53" s="163"/>
      <c r="L53" s="164">
        <f>L52/87</f>
        <v>1.87916091954023</v>
      </c>
      <c r="M53" s="162"/>
      <c r="N53" s="163"/>
      <c r="O53" s="164">
        <f>O52/87</f>
        <v>4.521422988505747</v>
      </c>
    </row>
    <row r="54" spans="1:13" s="14" customFormat="1" ht="23.25">
      <c r="A54" s="15"/>
      <c r="B54" s="15"/>
      <c r="C54" s="165"/>
      <c r="D54" s="165"/>
      <c r="E54" s="165"/>
      <c r="F54" s="166"/>
      <c r="G54" s="166"/>
      <c r="H54" s="112"/>
      <c r="I54" s="166"/>
      <c r="J54" s="166"/>
      <c r="K54" s="166"/>
      <c r="L54" s="166"/>
      <c r="M54" s="15"/>
    </row>
    <row r="55" spans="2:14" s="14" customFormat="1" ht="23.25">
      <c r="B55" s="167" t="s">
        <v>79</v>
      </c>
      <c r="E55" s="168"/>
      <c r="F55" s="169">
        <v>1</v>
      </c>
      <c r="G55" s="169">
        <v>2.999</v>
      </c>
      <c r="H55" s="169"/>
      <c r="I55" s="170"/>
      <c r="J55" s="169">
        <v>3</v>
      </c>
      <c r="K55" s="169">
        <v>4.499</v>
      </c>
      <c r="L55" s="169"/>
      <c r="M55" s="171"/>
      <c r="N55" s="169">
        <v>4.5</v>
      </c>
    </row>
    <row r="57" spans="2:13" ht="25.5" customHeight="1"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3" ht="25.5" customHeight="1">
      <c r="B58" s="174"/>
      <c r="C58" s="176"/>
    </row>
    <row r="59" ht="26.25">
      <c r="B59" s="174"/>
    </row>
    <row r="60" spans="2:6" ht="29.25">
      <c r="B60" s="174"/>
      <c r="F60" s="177"/>
    </row>
    <row r="61" spans="2:16" ht="29.25">
      <c r="B61" s="178"/>
      <c r="P61" s="176"/>
    </row>
    <row r="62" spans="2:16" ht="29.25">
      <c r="B62" s="177"/>
      <c r="P62" s="176"/>
    </row>
    <row r="63" spans="6:16" ht="29.25">
      <c r="F63" s="177"/>
      <c r="P63" s="176"/>
    </row>
    <row r="70" spans="5:6" ht="22.5">
      <c r="E70" s="179"/>
      <c r="F70" s="180"/>
    </row>
  </sheetData>
  <sheetProtection/>
  <mergeCells count="15">
    <mergeCell ref="N6:O7"/>
    <mergeCell ref="H6:I7"/>
    <mergeCell ref="J6:J7"/>
    <mergeCell ref="K6:L7"/>
    <mergeCell ref="M6:M7"/>
    <mergeCell ref="A2:O2"/>
    <mergeCell ref="A5:A6"/>
    <mergeCell ref="B5:B6"/>
    <mergeCell ref="C5:D6"/>
    <mergeCell ref="E5:E6"/>
    <mergeCell ref="F5:F6"/>
    <mergeCell ref="G5:I5"/>
    <mergeCell ref="J5:L5"/>
    <mergeCell ref="M5:O5"/>
    <mergeCell ref="G6:G7"/>
  </mergeCells>
  <conditionalFormatting sqref="N34:N36 H20 N49:N51 N38 N10:N12 H38 N23:N25 H18 N27:N32 N14:N20 H44 H46 N42:N46">
    <cfRule type="cellIs" priority="1" dxfId="2" operator="between" stopIfTrue="1">
      <formula>$F$55</formula>
      <formula>#REF!</formula>
    </cfRule>
    <cfRule type="cellIs" priority="2" dxfId="1" operator="between" stopIfTrue="1">
      <formula>$G$55</formula>
      <formula>$L$55</formula>
    </cfRule>
    <cfRule type="cellIs" priority="3" dxfId="0" operator="greaterThanOrEqual" stopIfTrue="1">
      <formula>#REF!</formula>
    </cfRule>
  </conditionalFormatting>
  <conditionalFormatting sqref="E55 M55 I55">
    <cfRule type="cellIs" priority="4" dxfId="5" operator="between" stopIfTrue="1">
      <formula>1</formula>
      <formula>2.4999</formula>
    </cfRule>
    <cfRule type="cellIs" priority="5" dxfId="1" operator="between" stopIfTrue="1">
      <formula>2.5</formula>
      <formula>4.4999</formula>
    </cfRule>
    <cfRule type="cellIs" priority="6" dxfId="3" operator="greaterThanOrEqual" stopIfTrue="1">
      <formula>4.5</formula>
    </cfRule>
  </conditionalFormatting>
  <conditionalFormatting sqref="K34:K36 K38:K46 K49:K51 K23:K32 K10:K20">
    <cfRule type="cellIs" priority="7" dxfId="2" operator="between" stopIfTrue="1">
      <formula>$F$55</formula>
      <formula>$G$55</formula>
    </cfRule>
    <cfRule type="cellIs" priority="8" dxfId="1" operator="between" stopIfTrue="1">
      <formula>$J$55</formula>
      <formula>$K$55</formula>
    </cfRule>
    <cfRule type="cellIs" priority="9" dxfId="0" operator="greaterThanOrEqual" stopIfTrue="1">
      <formula>$N$55</formula>
    </cfRule>
  </conditionalFormatting>
  <printOptions/>
  <pageMargins left="0.75" right="0.75" top="1" bottom="1" header="0.5" footer="0.5"/>
  <pageSetup horizontalDpi="300" verticalDpi="300" orientation="landscape" scale="69" r:id="rId2"/>
  <rowBreaks count="2" manualBreakCount="2">
    <brk id="20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2012-10-17T07:25:27Z</cp:lastPrinted>
  <dcterms:created xsi:type="dcterms:W3CDTF">2012-10-12T03:28:16Z</dcterms:created>
  <dcterms:modified xsi:type="dcterms:W3CDTF">2012-10-17T07:54:44Z</dcterms:modified>
  <cp:category/>
  <cp:version/>
  <cp:contentType/>
  <cp:contentStatus/>
</cp:coreProperties>
</file>