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879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<sst xmlns="http://schemas.openxmlformats.org/spreadsheetml/2006/main" count="83" uniqueCount="53">
  <si>
    <t>รายงานผลคำรับรองการปฏิบัติราชการของกรมพัฒนาสังคมและสวัสดิการ (Sar Card) ปี 2555</t>
  </si>
  <si>
    <t>ก.พ.54</t>
  </si>
  <si>
    <t>ลำดับที่</t>
  </si>
  <si>
    <t>ตัวชี้วัด</t>
  </si>
  <si>
    <t>เป้าหมาย</t>
  </si>
  <si>
    <t>น้ำหนัก</t>
  </si>
  <si>
    <t xml:space="preserve">sar 6 เดือน  </t>
  </si>
  <si>
    <t xml:space="preserve">sar 9 เดือน  </t>
  </si>
  <si>
    <t>sar 12 เดือน</t>
  </si>
  <si>
    <t>ผลงาน</t>
  </si>
  <si>
    <t>คะแนนประเมินตนเอง</t>
  </si>
  <si>
    <t>คะแนน</t>
  </si>
  <si>
    <t>ปี 55</t>
  </si>
  <si>
    <t>(ร้อยละ)</t>
  </si>
  <si>
    <t>มิติภายนอก การประเมินประสิทธิผล: แผนปฏิบัติราชการของกระทรวง</t>
  </si>
  <si>
    <t>ระดับความสำเร็จของร้อยละเฉลี่ยถ่วงน้ำหนักในการบรรลุเป้าหมายตามแผนปฏิบัติราชการของกระทรวง</t>
  </si>
  <si>
    <t>1.1.1</t>
  </si>
  <si>
    <t>ร้อยละของกลุ่มเป้าหมายที่ได้รับการคุ้มครองและเข้าถึงสวัสดิการ</t>
  </si>
  <si>
    <t>n/a</t>
  </si>
  <si>
    <t>1.1.2</t>
  </si>
  <si>
    <t>ร้อยละความสำเร็จของการจัดทำฐานข้อมูลประชากรกลุ่มเป้าหมายที่ควรได้รับการคุ้มครองและเข้าถึงความคุ้มครองทางสังคม</t>
  </si>
  <si>
    <t>(1) ร้อยละความสำเร็จของการจัดทำแผนการดำเนินงานเพื่อจัดทำฐานข้อมูลประชากรกลุ่มเป้าหมายที่ควรได้รับการคุ้มครองและเข้าถึงความคุ้มครองทางสังคม</t>
  </si>
  <si>
    <t>(2) ระดับคะแนนความสำเร็จในการจัดทำฐานข้อมูลประชากรกลุ่มผู้เปราะบาง</t>
  </si>
  <si>
    <t>1.1.3</t>
  </si>
  <si>
    <t>ร้อยละของความพึงพอใจของผู้ประสบภัยที่มีต่อการดำเนินงานในการช่วยเหลือของกระทรวงการพัฒนาสังคมและความมั่นคงของมนุษย์</t>
  </si>
  <si>
    <t>1.1.4</t>
  </si>
  <si>
    <t>ร้อยละของครอบครัวที่ผ่านเกณฑ์มาตรฐานครอบครัวเข้มแข็ง</t>
  </si>
  <si>
    <t>1.1.5</t>
  </si>
  <si>
    <t>ร้อยละของภาคีเครือข่ายที่มีคุณภาพในการพัฒนาสังคม</t>
  </si>
  <si>
    <t>ระดับความสำเร็จในการขับเคลื่อนนโยบายสำคัญ/พิเศษของรัฐบาล</t>
  </si>
  <si>
    <t xml:space="preserve"> - ระดับความสำเร็จของร้อยละเฉลี่ยถ่วงน้ำหนักในการบรรลุเป้าหมายในการดำเนินมาตรการช่วยเหลือฟื้นฟูเยียวยาผู้ที่ได้รับผลกระทบจากสถานการณ์อุทกภัยของส่วนราชการ</t>
  </si>
  <si>
    <t>ระดับความสำเร็จของร้อยละเฉลี่ยถ่วงน้ำหนักในการดำเนินการตามแผนปฏิบัติราชการของกระทรวงที่มีเป้าหมายร่วมกันระหว่างกระทรวง</t>
  </si>
  <si>
    <t>2.1.2 ร้อยละที่ลดลงของจำนวนผู้เสพ/ผู้ติด/ผู้ค้ายาเสพติด</t>
  </si>
  <si>
    <t>มิติภายนอก การประเมินประสิทธิผล: แผนปฏิบัติราชการของกรม</t>
  </si>
  <si>
    <t>จำนวนองค์กรที่สามารถดำเนินงานได้ตามมาตรฐานที่กำหนด</t>
  </si>
  <si>
    <t xml:space="preserve">ร้อยละของประชากรกลุ่มเป้าหมายที่ได้รับการส่งเสริมและพัฒนาศักยภาพ
เพื่อการพึ่งตนเอง
</t>
  </si>
  <si>
    <t>ร้อยละของเครือข่ายพัฒนาสังคมและความมั่นคงของมนุษย์ที่ได้รับการรับรองเป็นองค์กรสาธารณประโยชน์หรือเป็นองค์กรสวัสดิการชุมชน</t>
  </si>
  <si>
    <t>มิติภายนอก การประเมินคุณภาพ</t>
  </si>
  <si>
    <t xml:space="preserve">ร้อยละของระดับความพึงพอใจของผู้รับบริการ </t>
  </si>
  <si>
    <t xml:space="preserve">ร้อยละของระดับความพึงพอใจของผู้กำหนดนโยบาย </t>
  </si>
  <si>
    <t>มิติภายใน การประเมินประสิทธิภาพ</t>
  </si>
  <si>
    <t>ระดับความสำเร็จของการจัดทำต้นทุนต่อหน่วยผลผลิต</t>
  </si>
  <si>
    <t>ร้อยละความสำเร็จของการเบิกจ่ายเงินงบประมาณตามแผน</t>
  </si>
  <si>
    <t>ร้อยละของการเบิกจ่ายเงินงบประมาณรายจ่ายลงทุน</t>
  </si>
  <si>
    <t>ร้อยละของการเบิกจ่ายเงินงบประมาณรายจ่ายภาพรวม</t>
  </si>
  <si>
    <t>ระดับความสำเร็จของปริมาณผลผลิตที่ทำได้จริงเปรียบเทียบกับเป้าหมายผลผลิตตามเอกสารงบประมาณรายจ่าย</t>
  </si>
  <si>
    <t>ระดับความสำเร็จของการดำเนินการตามมาตรการประหยัดพลังงานของส่วนราชการ</t>
  </si>
  <si>
    <t>มิติภายใน การพัฒนาองค์การ</t>
  </si>
  <si>
    <t>ระดับความสำเร็จของการพัฒนาสมรรถนะของบุคลากร</t>
  </si>
  <si>
    <t>ระดับความสำเร็จของการพัฒนาปรับปรุงสารสนเทศ</t>
  </si>
  <si>
    <t>ระดับความสำเร็จของการพัฒนาปรับปรุงวัฒนธรรมองค์การ</t>
  </si>
  <si>
    <t xml:space="preserve">รวม </t>
  </si>
  <si>
    <t>คะแนนเต็ม 5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</si>
</sst>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0.000"/>
    <numFmt numFmtId="166" formatCode="0.00000"/>
    <numFmt numFmtId="167" formatCode="0.0000"/>
    <numFmt numFmtId="168" formatCode="#,##0.000"/>
  </numFmts>
  <fonts count="19">
    <font>
      <sz val="10"/>
      <name val="Arial"/>
      <family val="0"/>
    </font>
    <font>
      <b/>
      <sz val="18"/>
      <name val="Cordia New"/>
      <family val="2"/>
    </font>
    <font>
      <b/>
      <sz val="14"/>
      <name val="Tahoma"/>
      <family val="2"/>
    </font>
    <font>
      <b/>
      <sz val="18"/>
      <color indexed="8"/>
      <name val="Cordia New"/>
      <family val="2"/>
    </font>
    <font>
      <b/>
      <sz val="12"/>
      <name val="EucrosiaUPC"/>
      <family val="1"/>
    </font>
    <font>
      <b/>
      <sz val="16"/>
      <name val="Cordia New"/>
      <family val="2"/>
    </font>
    <font>
      <b/>
      <i/>
      <sz val="16"/>
      <color indexed="10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b/>
      <sz val="16"/>
      <color indexed="9"/>
      <name val="Cordia New"/>
      <family val="2"/>
    </font>
    <font>
      <b/>
      <sz val="16"/>
      <color indexed="8"/>
      <name val="Cordia New"/>
      <family val="2"/>
    </font>
    <font>
      <b/>
      <sz val="16"/>
      <color indexed="10"/>
      <name val="Cordia New"/>
      <family val="2"/>
    </font>
    <font>
      <sz val="16"/>
      <name val="Cordia New"/>
      <family val="2"/>
    </font>
    <font>
      <b/>
      <sz val="14"/>
      <color indexed="8"/>
      <name val="Cordia New"/>
      <family val="2"/>
    </font>
    <font>
      <b/>
      <sz val="20"/>
      <name val="Cordia New"/>
      <family val="2"/>
    </font>
    <font>
      <b/>
      <sz val="16"/>
      <name val="EucrosiaUPC"/>
      <family val="1"/>
    </font>
    <font>
      <b/>
      <sz val="18"/>
      <name val="EucrosiaUPC"/>
      <family val="1"/>
    </font>
    <font>
      <b/>
      <sz val="9"/>
      <name val="Cordia New"/>
      <family val="2"/>
    </font>
    <font>
      <b/>
      <sz val="20"/>
      <name val="EucrosiaUPC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164" fontId="5" fillId="2" borderId="3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2" fontId="5" fillId="2" borderId="3" xfId="0" applyNumberFormat="1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8" fillId="0" borderId="8" xfId="0" applyFont="1" applyBorder="1" applyAlignment="1">
      <alignment horizontal="left" vertical="top" wrapText="1"/>
    </xf>
    <xf numFmtId="1" fontId="5" fillId="0" borderId="3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3" fontId="5" fillId="0" borderId="3" xfId="0" applyNumberFormat="1" applyFont="1" applyFill="1" applyBorder="1" applyAlignment="1">
      <alignment horizontal="center" vertical="top" wrapText="1"/>
    </xf>
    <xf numFmtId="165" fontId="5" fillId="3" borderId="3" xfId="0" applyNumberFormat="1" applyFont="1" applyFill="1" applyBorder="1" applyAlignment="1">
      <alignment horizontal="center" vertical="top" wrapText="1"/>
    </xf>
    <xf numFmtId="0" fontId="9" fillId="4" borderId="3" xfId="0" applyNumberFormat="1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top"/>
    </xf>
    <xf numFmtId="165" fontId="5" fillId="4" borderId="3" xfId="0" applyNumberFormat="1" applyFont="1" applyFill="1" applyBorder="1" applyAlignment="1">
      <alignment horizontal="center" vertical="top" wrapText="1"/>
    </xf>
    <xf numFmtId="165" fontId="5" fillId="0" borderId="3" xfId="0" applyNumberFormat="1" applyFont="1" applyFill="1" applyBorder="1" applyAlignment="1">
      <alignment horizontal="center" vertical="top" wrapText="1"/>
    </xf>
    <xf numFmtId="165" fontId="5" fillId="5" borderId="3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165" fontId="5" fillId="6" borderId="3" xfId="0" applyNumberFormat="1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8" fillId="0" borderId="9" xfId="0" applyFont="1" applyBorder="1" applyAlignment="1">
      <alignment horizontal="left" vertical="top" wrapText="1"/>
    </xf>
    <xf numFmtId="166" fontId="9" fillId="4" borderId="3" xfId="0" applyNumberFormat="1" applyFont="1" applyFill="1" applyBorder="1" applyAlignment="1">
      <alignment horizontal="center" vertical="top" wrapText="1"/>
    </xf>
    <xf numFmtId="1" fontId="11" fillId="0" borderId="3" xfId="0" applyNumberFormat="1" applyFont="1" applyFill="1" applyBorder="1" applyAlignment="1">
      <alignment horizontal="center" vertical="top" wrapText="1"/>
    </xf>
    <xf numFmtId="165" fontId="11" fillId="4" borderId="3" xfId="0" applyNumberFormat="1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165" fontId="5" fillId="2" borderId="3" xfId="0" applyNumberFormat="1" applyFont="1" applyFill="1" applyBorder="1" applyAlignment="1">
      <alignment horizontal="center" vertical="top" wrapText="1"/>
    </xf>
    <xf numFmtId="0" fontId="13" fillId="0" borderId="3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164" fontId="5" fillId="0" borderId="3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/>
    </xf>
    <xf numFmtId="167" fontId="9" fillId="4" borderId="3" xfId="0" applyNumberFormat="1" applyFont="1" applyFill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5" fillId="0" borderId="3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164" fontId="5" fillId="0" borderId="3" xfId="0" applyNumberFormat="1" applyFont="1" applyFill="1" applyBorder="1" applyAlignment="1">
      <alignment horizontal="center" vertical="top"/>
    </xf>
    <xf numFmtId="168" fontId="5" fillId="0" borderId="3" xfId="0" applyNumberFormat="1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2" fontId="14" fillId="2" borderId="3" xfId="0" applyNumberFormat="1" applyFont="1" applyFill="1" applyBorder="1" applyAlignment="1">
      <alignment horizontal="center" vertical="top" wrapText="1"/>
    </xf>
    <xf numFmtId="167" fontId="14" fillId="2" borderId="3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/>
    </xf>
    <xf numFmtId="0" fontId="18" fillId="0" borderId="0" xfId="0" applyNumberFormat="1" applyFont="1" applyFill="1" applyBorder="1" applyAlignment="1">
      <alignment horizontal="center" vertical="top"/>
    </xf>
    <xf numFmtId="167" fontId="18" fillId="0" borderId="0" xfId="0" applyNumberFormat="1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FFFF00"/>
        </patternFill>
      </fill>
      <border/>
    </dxf>
    <dxf>
      <font>
        <color rgb="FFFFFFFF"/>
      </font>
      <fill>
        <patternFill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" name="Oval 1"/>
        <xdr:cNvSpPr>
          <a:spLocks/>
        </xdr:cNvSpPr>
      </xdr:nvSpPr>
      <xdr:spPr>
        <a:xfrm>
          <a:off x="6267450" y="874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2" name="Oval 2"/>
        <xdr:cNvSpPr>
          <a:spLocks/>
        </xdr:cNvSpPr>
      </xdr:nvSpPr>
      <xdr:spPr>
        <a:xfrm>
          <a:off x="6267450" y="874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3" name="Oval 4"/>
        <xdr:cNvSpPr>
          <a:spLocks/>
        </xdr:cNvSpPr>
      </xdr:nvSpPr>
      <xdr:spPr>
        <a:xfrm>
          <a:off x="6267450" y="874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4" name="Oval 5"/>
        <xdr:cNvSpPr>
          <a:spLocks/>
        </xdr:cNvSpPr>
      </xdr:nvSpPr>
      <xdr:spPr>
        <a:xfrm>
          <a:off x="6267450" y="874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5" name="Oval 6"/>
        <xdr:cNvSpPr>
          <a:spLocks/>
        </xdr:cNvSpPr>
      </xdr:nvSpPr>
      <xdr:spPr>
        <a:xfrm>
          <a:off x="6267450" y="874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6" name="Oval 7"/>
        <xdr:cNvSpPr>
          <a:spLocks/>
        </xdr:cNvSpPr>
      </xdr:nvSpPr>
      <xdr:spPr>
        <a:xfrm>
          <a:off x="6267450" y="874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7" name="Oval 8"/>
        <xdr:cNvSpPr>
          <a:spLocks/>
        </xdr:cNvSpPr>
      </xdr:nvSpPr>
      <xdr:spPr>
        <a:xfrm>
          <a:off x="6267450" y="874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8" name="Oval 9"/>
        <xdr:cNvSpPr>
          <a:spLocks/>
        </xdr:cNvSpPr>
      </xdr:nvSpPr>
      <xdr:spPr>
        <a:xfrm>
          <a:off x="6267450" y="874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9" name="Oval 10"/>
        <xdr:cNvSpPr>
          <a:spLocks/>
        </xdr:cNvSpPr>
      </xdr:nvSpPr>
      <xdr:spPr>
        <a:xfrm>
          <a:off x="6267450" y="874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0" name="Oval 11"/>
        <xdr:cNvSpPr>
          <a:spLocks/>
        </xdr:cNvSpPr>
      </xdr:nvSpPr>
      <xdr:spPr>
        <a:xfrm>
          <a:off x="6267450" y="874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1" name="Oval 12"/>
        <xdr:cNvSpPr>
          <a:spLocks/>
        </xdr:cNvSpPr>
      </xdr:nvSpPr>
      <xdr:spPr>
        <a:xfrm>
          <a:off x="6267450" y="874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2" name="Oval 13"/>
        <xdr:cNvSpPr>
          <a:spLocks/>
        </xdr:cNvSpPr>
      </xdr:nvSpPr>
      <xdr:spPr>
        <a:xfrm>
          <a:off x="6267450" y="874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3" name="Oval 15"/>
        <xdr:cNvSpPr>
          <a:spLocks/>
        </xdr:cNvSpPr>
      </xdr:nvSpPr>
      <xdr:spPr>
        <a:xfrm>
          <a:off x="6267450" y="8743950"/>
          <a:ext cx="0" cy="0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4" name="Oval 16"/>
        <xdr:cNvSpPr>
          <a:spLocks/>
        </xdr:cNvSpPr>
      </xdr:nvSpPr>
      <xdr:spPr>
        <a:xfrm>
          <a:off x="6267450" y="874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5" name="Oval 17"/>
        <xdr:cNvSpPr>
          <a:spLocks/>
        </xdr:cNvSpPr>
      </xdr:nvSpPr>
      <xdr:spPr>
        <a:xfrm>
          <a:off x="6267450" y="874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6" name="Oval 18"/>
        <xdr:cNvSpPr>
          <a:spLocks/>
        </xdr:cNvSpPr>
      </xdr:nvSpPr>
      <xdr:spPr>
        <a:xfrm>
          <a:off x="6267450" y="87439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17" name="Oval 19"/>
        <xdr:cNvSpPr>
          <a:spLocks/>
        </xdr:cNvSpPr>
      </xdr:nvSpPr>
      <xdr:spPr>
        <a:xfrm>
          <a:off x="6267450" y="62103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18" name="Oval 20"/>
        <xdr:cNvSpPr>
          <a:spLocks/>
        </xdr:cNvSpPr>
      </xdr:nvSpPr>
      <xdr:spPr>
        <a:xfrm>
          <a:off x="6267450" y="62103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19" name="Oval 21"/>
        <xdr:cNvSpPr>
          <a:spLocks/>
        </xdr:cNvSpPr>
      </xdr:nvSpPr>
      <xdr:spPr>
        <a:xfrm>
          <a:off x="6267450" y="62103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20" name="Oval 22"/>
        <xdr:cNvSpPr>
          <a:spLocks/>
        </xdr:cNvSpPr>
      </xdr:nvSpPr>
      <xdr:spPr>
        <a:xfrm>
          <a:off x="6267450" y="62103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21" name="Oval 24"/>
        <xdr:cNvSpPr>
          <a:spLocks/>
        </xdr:cNvSpPr>
      </xdr:nvSpPr>
      <xdr:spPr>
        <a:xfrm>
          <a:off x="6267450" y="6210300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22" name="Oval 25"/>
        <xdr:cNvSpPr>
          <a:spLocks/>
        </xdr:cNvSpPr>
      </xdr:nvSpPr>
      <xdr:spPr>
        <a:xfrm>
          <a:off x="6267450" y="62103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23" name="Oval 26"/>
        <xdr:cNvSpPr>
          <a:spLocks/>
        </xdr:cNvSpPr>
      </xdr:nvSpPr>
      <xdr:spPr>
        <a:xfrm>
          <a:off x="6267450" y="62103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24" name="Oval 27"/>
        <xdr:cNvSpPr>
          <a:spLocks/>
        </xdr:cNvSpPr>
      </xdr:nvSpPr>
      <xdr:spPr>
        <a:xfrm>
          <a:off x="6267450" y="62103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25" name="Oval 28"/>
        <xdr:cNvSpPr>
          <a:spLocks/>
        </xdr:cNvSpPr>
      </xdr:nvSpPr>
      <xdr:spPr>
        <a:xfrm>
          <a:off x="6267450" y="62103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26" name="Oval 29"/>
        <xdr:cNvSpPr>
          <a:spLocks/>
        </xdr:cNvSpPr>
      </xdr:nvSpPr>
      <xdr:spPr>
        <a:xfrm>
          <a:off x="6267450" y="62103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7" name="Oval 30"/>
        <xdr:cNvSpPr>
          <a:spLocks/>
        </xdr:cNvSpPr>
      </xdr:nvSpPr>
      <xdr:spPr>
        <a:xfrm>
          <a:off x="6267450" y="12134850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28" name="Oval 33"/>
        <xdr:cNvSpPr>
          <a:spLocks/>
        </xdr:cNvSpPr>
      </xdr:nvSpPr>
      <xdr:spPr>
        <a:xfrm>
          <a:off x="6267450" y="6210300"/>
          <a:ext cx="0" cy="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29" name="Oval 43"/>
        <xdr:cNvSpPr>
          <a:spLocks/>
        </xdr:cNvSpPr>
      </xdr:nvSpPr>
      <xdr:spPr>
        <a:xfrm>
          <a:off x="6267450" y="8743950"/>
          <a:ext cx="0" cy="0"/>
        </a:xfrm>
        <a:prstGeom prst="ellipse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8.28125" style="76" bestFit="1" customWidth="1"/>
    <col min="2" max="2" width="68.00390625" style="77" customWidth="1"/>
    <col min="3" max="3" width="8.8515625" style="9" customWidth="1"/>
    <col min="4" max="5" width="8.8515625" style="78" customWidth="1"/>
    <col min="6" max="6" width="8.8515625" style="9" customWidth="1"/>
    <col min="7" max="7" width="8.8515625" style="78" customWidth="1"/>
    <col min="8" max="11" width="9.140625" style="9" customWidth="1"/>
    <col min="12" max="13" width="9.57421875" style="9" bestFit="1" customWidth="1"/>
    <col min="14" max="16384" width="9.140625" style="9" customWidth="1"/>
  </cols>
  <sheetData>
    <row r="1" spans="1:7" s="2" customFormat="1" ht="27.75" customHeight="1">
      <c r="A1" s="1" t="s">
        <v>0</v>
      </c>
      <c r="B1" s="1"/>
      <c r="C1" s="1"/>
      <c r="D1" s="1"/>
      <c r="E1" s="1"/>
      <c r="F1" s="1"/>
      <c r="G1" s="1"/>
    </row>
    <row r="2" spans="1:7" ht="30.75" customHeight="1" hidden="1">
      <c r="A2" s="3"/>
      <c r="B2" s="4"/>
      <c r="C2" s="5"/>
      <c r="D2" s="6"/>
      <c r="E2" s="7"/>
      <c r="F2" s="8" t="s">
        <v>1</v>
      </c>
      <c r="G2" s="6"/>
    </row>
    <row r="3" spans="2:7" s="10" customFormat="1" ht="15" customHeight="1" thickBot="1">
      <c r="B3" s="11"/>
      <c r="C3" s="12"/>
      <c r="D3" s="13"/>
      <c r="E3" s="13"/>
      <c r="F3" s="12"/>
      <c r="G3" s="13"/>
    </row>
    <row r="4" spans="1:13" s="12" customFormat="1" ht="19.5" customHeight="1">
      <c r="A4" s="14" t="s">
        <v>2</v>
      </c>
      <c r="B4" s="15" t="s">
        <v>3</v>
      </c>
      <c r="C4" s="16" t="s">
        <v>4</v>
      </c>
      <c r="D4" s="17" t="s">
        <v>5</v>
      </c>
      <c r="E4" s="18" t="s">
        <v>6</v>
      </c>
      <c r="F4" s="18"/>
      <c r="G4" s="18"/>
      <c r="H4" s="18" t="s">
        <v>7</v>
      </c>
      <c r="I4" s="18"/>
      <c r="J4" s="18"/>
      <c r="K4" s="18" t="s">
        <v>8</v>
      </c>
      <c r="L4" s="18"/>
      <c r="M4" s="18"/>
    </row>
    <row r="5" spans="1:13" s="10" customFormat="1" ht="24" customHeight="1">
      <c r="A5" s="19"/>
      <c r="B5" s="20"/>
      <c r="C5" s="16"/>
      <c r="D5" s="17"/>
      <c r="E5" s="18" t="s">
        <v>9</v>
      </c>
      <c r="F5" s="17" t="s">
        <v>10</v>
      </c>
      <c r="G5" s="17"/>
      <c r="H5" s="18" t="s">
        <v>9</v>
      </c>
      <c r="I5" s="17" t="s">
        <v>10</v>
      </c>
      <c r="J5" s="17"/>
      <c r="K5" s="18" t="s">
        <v>9</v>
      </c>
      <c r="L5" s="17" t="s">
        <v>11</v>
      </c>
      <c r="M5" s="17"/>
    </row>
    <row r="6" spans="1:13" s="10" customFormat="1" ht="24" thickBot="1">
      <c r="A6" s="21"/>
      <c r="B6" s="22"/>
      <c r="C6" s="23" t="s">
        <v>12</v>
      </c>
      <c r="D6" s="24" t="s">
        <v>13</v>
      </c>
      <c r="E6" s="18"/>
      <c r="F6" s="17"/>
      <c r="G6" s="17"/>
      <c r="H6" s="18"/>
      <c r="I6" s="17"/>
      <c r="J6" s="17"/>
      <c r="K6" s="18"/>
      <c r="L6" s="17"/>
      <c r="M6" s="17"/>
    </row>
    <row r="7" spans="1:13" s="10" customFormat="1" ht="20.25" customHeight="1" thickBot="1">
      <c r="A7" s="25"/>
      <c r="B7" s="26" t="s">
        <v>14</v>
      </c>
      <c r="C7" s="27"/>
      <c r="D7" s="28">
        <f>SUM(D8:D19)</f>
        <v>35</v>
      </c>
      <c r="E7" s="29"/>
      <c r="F7" s="27"/>
      <c r="G7" s="28">
        <f>SUM(G8:G19)</f>
        <v>35</v>
      </c>
      <c r="H7" s="29"/>
      <c r="I7" s="27"/>
      <c r="J7" s="28">
        <f>SUM(J8:J19)</f>
        <v>56.55</v>
      </c>
      <c r="K7" s="29"/>
      <c r="L7" s="29"/>
      <c r="M7" s="30">
        <f>SUM(M9:M19)</f>
        <v>159.2395</v>
      </c>
    </row>
    <row r="8" spans="1:13" s="10" customFormat="1" ht="43.5" customHeight="1">
      <c r="A8" s="31">
        <v>1.1</v>
      </c>
      <c r="B8" s="32" t="s">
        <v>15</v>
      </c>
      <c r="C8" s="33"/>
      <c r="D8" s="34"/>
      <c r="E8" s="23"/>
      <c r="F8" s="35"/>
      <c r="G8" s="36">
        <f>$D8*$F8</f>
        <v>0</v>
      </c>
      <c r="H8" s="23"/>
      <c r="I8" s="35"/>
      <c r="J8" s="36">
        <f>$D8*$F8</f>
        <v>0</v>
      </c>
      <c r="K8" s="36"/>
      <c r="L8" s="36"/>
      <c r="M8" s="36"/>
    </row>
    <row r="9" spans="1:13" s="10" customFormat="1" ht="26.25" customHeight="1">
      <c r="A9" s="23" t="s">
        <v>16</v>
      </c>
      <c r="B9" s="37" t="s">
        <v>17</v>
      </c>
      <c r="C9" s="35">
        <v>186.51</v>
      </c>
      <c r="D9" s="34">
        <v>4</v>
      </c>
      <c r="E9" s="38" t="s">
        <v>18</v>
      </c>
      <c r="F9" s="39">
        <v>1</v>
      </c>
      <c r="G9" s="40">
        <f>+$D9*$F9</f>
        <v>4</v>
      </c>
      <c r="H9" s="41">
        <v>112.26</v>
      </c>
      <c r="I9" s="39">
        <v>1</v>
      </c>
      <c r="J9" s="40">
        <f>+$D9*$I9</f>
        <v>4</v>
      </c>
      <c r="K9" s="23">
        <v>180.57</v>
      </c>
      <c r="L9" s="39">
        <v>2.406</v>
      </c>
      <c r="M9" s="40">
        <f>+$D9*$L9</f>
        <v>9.624</v>
      </c>
    </row>
    <row r="10" spans="1:13" s="10" customFormat="1" ht="26.25" customHeight="1">
      <c r="A10" s="23" t="s">
        <v>19</v>
      </c>
      <c r="B10" s="42" t="s">
        <v>20</v>
      </c>
      <c r="C10" s="33"/>
      <c r="D10" s="34"/>
      <c r="E10" s="38"/>
      <c r="F10" s="43"/>
      <c r="G10" s="36"/>
      <c r="H10" s="38"/>
      <c r="I10" s="43"/>
      <c r="J10" s="36"/>
      <c r="K10" s="23"/>
      <c r="L10" s="44"/>
      <c r="M10" s="40"/>
    </row>
    <row r="11" spans="1:13" s="10" customFormat="1" ht="45" customHeight="1">
      <c r="A11" s="23"/>
      <c r="B11" s="37" t="s">
        <v>21</v>
      </c>
      <c r="C11" s="33">
        <v>80</v>
      </c>
      <c r="D11" s="34">
        <v>5</v>
      </c>
      <c r="E11" s="38" t="s">
        <v>18</v>
      </c>
      <c r="F11" s="39">
        <v>1</v>
      </c>
      <c r="G11" s="40">
        <f>+$D11*$F11</f>
        <v>5</v>
      </c>
      <c r="H11" s="38">
        <v>65</v>
      </c>
      <c r="I11" s="39">
        <v>1.5</v>
      </c>
      <c r="J11" s="40">
        <f>+$D11*$I11</f>
        <v>7.5</v>
      </c>
      <c r="K11" s="23">
        <v>100</v>
      </c>
      <c r="L11" s="45">
        <v>5</v>
      </c>
      <c r="M11" s="40">
        <f aca="true" t="shared" si="0" ref="M11:M17">+$D11*$L11</f>
        <v>25</v>
      </c>
    </row>
    <row r="12" spans="1:13" s="10" customFormat="1" ht="29.25" customHeight="1">
      <c r="A12" s="23"/>
      <c r="B12" s="37" t="s">
        <v>22</v>
      </c>
      <c r="C12" s="33">
        <v>3</v>
      </c>
      <c r="D12" s="34">
        <v>3</v>
      </c>
      <c r="E12" s="38" t="s">
        <v>18</v>
      </c>
      <c r="F12" s="39">
        <v>1</v>
      </c>
      <c r="G12" s="40">
        <f>+$D12*$F12</f>
        <v>3</v>
      </c>
      <c r="H12" s="38">
        <v>2</v>
      </c>
      <c r="I12" s="39">
        <v>2</v>
      </c>
      <c r="J12" s="40">
        <f>+$D12*$I12</f>
        <v>6</v>
      </c>
      <c r="K12" s="23">
        <v>5</v>
      </c>
      <c r="L12" s="45">
        <v>5</v>
      </c>
      <c r="M12" s="40">
        <f t="shared" si="0"/>
        <v>15</v>
      </c>
    </row>
    <row r="13" spans="1:13" s="10" customFormat="1" ht="39" customHeight="1">
      <c r="A13" s="23" t="s">
        <v>23</v>
      </c>
      <c r="B13" s="37" t="s">
        <v>24</v>
      </c>
      <c r="C13" s="33">
        <v>75</v>
      </c>
      <c r="D13" s="46">
        <v>3</v>
      </c>
      <c r="E13" s="38" t="s">
        <v>18</v>
      </c>
      <c r="F13" s="39">
        <v>1</v>
      </c>
      <c r="G13" s="40">
        <f>+$D13*$F13</f>
        <v>3</v>
      </c>
      <c r="H13" s="38" t="s">
        <v>18</v>
      </c>
      <c r="I13" s="39">
        <v>1</v>
      </c>
      <c r="J13" s="40">
        <f>+$D13*$I13</f>
        <v>3</v>
      </c>
      <c r="K13" s="23">
        <v>86.43</v>
      </c>
      <c r="L13" s="45">
        <v>5</v>
      </c>
      <c r="M13" s="40">
        <f t="shared" si="0"/>
        <v>15</v>
      </c>
    </row>
    <row r="14" spans="1:13" s="10" customFormat="1" ht="24.75" customHeight="1">
      <c r="A14" s="23" t="s">
        <v>25</v>
      </c>
      <c r="B14" s="37" t="s">
        <v>26</v>
      </c>
      <c r="C14" s="35">
        <v>78.62</v>
      </c>
      <c r="D14" s="46">
        <v>2</v>
      </c>
      <c r="E14" s="38" t="s">
        <v>18</v>
      </c>
      <c r="F14" s="39">
        <v>1</v>
      </c>
      <c r="G14" s="40">
        <f>+$D14*$F14</f>
        <v>2</v>
      </c>
      <c r="H14" s="38" t="s">
        <v>18</v>
      </c>
      <c r="I14" s="39">
        <v>1</v>
      </c>
      <c r="J14" s="40">
        <f>+$D14*$I14</f>
        <v>2</v>
      </c>
      <c r="K14" s="47">
        <v>82</v>
      </c>
      <c r="L14" s="48">
        <v>3.676</v>
      </c>
      <c r="M14" s="40">
        <f t="shared" si="0"/>
        <v>7.352</v>
      </c>
    </row>
    <row r="15" spans="1:13" s="10" customFormat="1" ht="30" customHeight="1">
      <c r="A15" s="23" t="s">
        <v>27</v>
      </c>
      <c r="B15" s="37" t="s">
        <v>28</v>
      </c>
      <c r="C15" s="35">
        <v>31.74</v>
      </c>
      <c r="D15" s="46">
        <v>3</v>
      </c>
      <c r="E15" s="38" t="s">
        <v>18</v>
      </c>
      <c r="F15" s="39">
        <v>1</v>
      </c>
      <c r="G15" s="40">
        <f>+$D15*$F15</f>
        <v>3</v>
      </c>
      <c r="H15" s="41">
        <v>1.67</v>
      </c>
      <c r="I15" s="39">
        <v>1</v>
      </c>
      <c r="J15" s="40">
        <f>+$D15*$I15</f>
        <v>3</v>
      </c>
      <c r="K15" s="23">
        <v>52.22</v>
      </c>
      <c r="L15" s="45">
        <v>5</v>
      </c>
      <c r="M15" s="40">
        <f t="shared" si="0"/>
        <v>15</v>
      </c>
    </row>
    <row r="16" spans="1:13" s="10" customFormat="1" ht="30" customHeight="1">
      <c r="A16" s="49">
        <v>1.2</v>
      </c>
      <c r="B16" s="50" t="s">
        <v>29</v>
      </c>
      <c r="C16" s="33"/>
      <c r="D16" s="46"/>
      <c r="E16" s="23"/>
      <c r="F16" s="43"/>
      <c r="G16" s="36"/>
      <c r="H16" s="23"/>
      <c r="I16" s="43"/>
      <c r="J16" s="36"/>
      <c r="K16" s="23"/>
      <c r="L16" s="44"/>
      <c r="M16" s="40">
        <f t="shared" si="0"/>
        <v>0</v>
      </c>
    </row>
    <row r="17" spans="1:13" s="10" customFormat="1" ht="64.5" customHeight="1">
      <c r="A17" s="49"/>
      <c r="B17" s="50" t="s">
        <v>30</v>
      </c>
      <c r="C17" s="33">
        <v>3</v>
      </c>
      <c r="D17" s="34">
        <v>5</v>
      </c>
      <c r="E17" s="38" t="s">
        <v>18</v>
      </c>
      <c r="F17" s="39">
        <v>1</v>
      </c>
      <c r="G17" s="40">
        <f>+$D17*$F17</f>
        <v>5</v>
      </c>
      <c r="H17" s="41">
        <v>4.21</v>
      </c>
      <c r="I17" s="48">
        <v>4.21</v>
      </c>
      <c r="J17" s="40">
        <f>+$D17*$I17</f>
        <v>21.05</v>
      </c>
      <c r="K17" s="23">
        <v>4.4527</v>
      </c>
      <c r="L17" s="48">
        <v>4.4527</v>
      </c>
      <c r="M17" s="51">
        <f t="shared" si="0"/>
        <v>22.2635</v>
      </c>
    </row>
    <row r="18" spans="1:13" s="10" customFormat="1" ht="40.5" customHeight="1">
      <c r="A18" s="23">
        <v>2</v>
      </c>
      <c r="B18" s="37" t="s">
        <v>31</v>
      </c>
      <c r="C18" s="52"/>
      <c r="D18" s="46"/>
      <c r="E18" s="23"/>
      <c r="F18" s="43"/>
      <c r="G18" s="40">
        <f>+$D18*$F18</f>
        <v>0</v>
      </c>
      <c r="H18" s="23"/>
      <c r="I18" s="53"/>
      <c r="J18" s="40">
        <f>+$D18*$I18</f>
        <v>0</v>
      </c>
      <c r="K18" s="54"/>
      <c r="L18" s="43"/>
      <c r="M18" s="40"/>
    </row>
    <row r="19" spans="1:13" s="10" customFormat="1" ht="26.25" customHeight="1" thickBot="1">
      <c r="A19" s="23"/>
      <c r="B19" s="37" t="s">
        <v>32</v>
      </c>
      <c r="C19" s="33">
        <v>7</v>
      </c>
      <c r="D19" s="46">
        <v>10</v>
      </c>
      <c r="E19" s="38" t="s">
        <v>18</v>
      </c>
      <c r="F19" s="39">
        <v>1</v>
      </c>
      <c r="G19" s="40">
        <f>+$D19*$F19</f>
        <v>10</v>
      </c>
      <c r="H19" s="38" t="s">
        <v>18</v>
      </c>
      <c r="I19" s="39">
        <v>1</v>
      </c>
      <c r="J19" s="40">
        <f>+$D19*$I19</f>
        <v>10</v>
      </c>
      <c r="K19" s="23">
        <v>4</v>
      </c>
      <c r="L19" s="45">
        <v>5</v>
      </c>
      <c r="M19" s="40">
        <f>+$D19*$L19</f>
        <v>50</v>
      </c>
    </row>
    <row r="20" spans="1:13" s="10" customFormat="1" ht="22.5" customHeight="1" thickBot="1">
      <c r="A20" s="26"/>
      <c r="B20" s="55" t="s">
        <v>33</v>
      </c>
      <c r="C20" s="27"/>
      <c r="D20" s="28">
        <f>SUM(D21:D23)</f>
        <v>25</v>
      </c>
      <c r="E20" s="29"/>
      <c r="F20" s="30"/>
      <c r="G20" s="28">
        <f>SUM(G21:G23)</f>
        <v>25</v>
      </c>
      <c r="H20" s="29"/>
      <c r="I20" s="30"/>
      <c r="J20" s="28">
        <f>SUM(J21:J23)</f>
        <v>25</v>
      </c>
      <c r="K20" s="29"/>
      <c r="L20" s="56"/>
      <c r="M20" s="29">
        <f>SUM(M21:M23)</f>
        <v>125</v>
      </c>
    </row>
    <row r="21" spans="1:13" s="10" customFormat="1" ht="27.75" customHeight="1">
      <c r="A21" s="23">
        <v>4.1</v>
      </c>
      <c r="B21" s="37" t="s">
        <v>34</v>
      </c>
      <c r="C21" s="33">
        <v>37</v>
      </c>
      <c r="D21" s="34">
        <v>10</v>
      </c>
      <c r="E21" s="38" t="s">
        <v>18</v>
      </c>
      <c r="F21" s="39">
        <v>1</v>
      </c>
      <c r="G21" s="40">
        <f>+$D21*$F21</f>
        <v>10</v>
      </c>
      <c r="H21" s="38">
        <v>19</v>
      </c>
      <c r="I21" s="39">
        <v>1</v>
      </c>
      <c r="J21" s="40">
        <f>+$D21*$I21</f>
        <v>10</v>
      </c>
      <c r="K21" s="23">
        <v>41</v>
      </c>
      <c r="L21" s="45">
        <v>5</v>
      </c>
      <c r="M21" s="40">
        <f>+$D21*$L21</f>
        <v>50</v>
      </c>
    </row>
    <row r="22" spans="1:13" s="10" customFormat="1" ht="39.75" customHeight="1">
      <c r="A22" s="23">
        <v>4.2</v>
      </c>
      <c r="B22" s="57" t="s">
        <v>35</v>
      </c>
      <c r="C22" s="33">
        <v>60</v>
      </c>
      <c r="D22" s="34">
        <v>10</v>
      </c>
      <c r="E22" s="38" t="s">
        <v>18</v>
      </c>
      <c r="F22" s="39">
        <v>1</v>
      </c>
      <c r="G22" s="40">
        <f>+$D22*$F22</f>
        <v>10</v>
      </c>
      <c r="H22" s="38" t="s">
        <v>18</v>
      </c>
      <c r="I22" s="39">
        <v>1</v>
      </c>
      <c r="J22" s="40">
        <f>+$D22*$I22</f>
        <v>10</v>
      </c>
      <c r="K22" s="23">
        <v>93.26</v>
      </c>
      <c r="L22" s="45">
        <v>5</v>
      </c>
      <c r="M22" s="40">
        <f>+$D22*$L22</f>
        <v>50</v>
      </c>
    </row>
    <row r="23" spans="1:13" s="10" customFormat="1" ht="42.75" thickBot="1">
      <c r="A23" s="23">
        <v>4.3</v>
      </c>
      <c r="B23" s="37" t="s">
        <v>36</v>
      </c>
      <c r="C23" s="35">
        <v>93.68</v>
      </c>
      <c r="D23" s="34">
        <v>5</v>
      </c>
      <c r="E23" s="38" t="s">
        <v>18</v>
      </c>
      <c r="F23" s="39">
        <v>1</v>
      </c>
      <c r="G23" s="40">
        <f>+$D23*$F23</f>
        <v>5</v>
      </c>
      <c r="H23" s="41">
        <v>67.39</v>
      </c>
      <c r="I23" s="39">
        <v>1</v>
      </c>
      <c r="J23" s="40">
        <f>+$D23*$I23</f>
        <v>5</v>
      </c>
      <c r="K23" s="23">
        <v>100</v>
      </c>
      <c r="L23" s="45">
        <v>5</v>
      </c>
      <c r="M23" s="40">
        <f>+$D23*$L23</f>
        <v>25</v>
      </c>
    </row>
    <row r="24" spans="1:13" s="10" customFormat="1" ht="22.5" customHeight="1" thickBot="1">
      <c r="A24" s="25"/>
      <c r="B24" s="55" t="s">
        <v>37</v>
      </c>
      <c r="C24" s="27"/>
      <c r="D24" s="28">
        <f>SUM(D25:D26)</f>
        <v>7</v>
      </c>
      <c r="E24" s="29"/>
      <c r="F24" s="30"/>
      <c r="G24" s="28">
        <f>SUM(G25:G26)</f>
        <v>7</v>
      </c>
      <c r="H24" s="29"/>
      <c r="I24" s="30"/>
      <c r="J24" s="28">
        <f>SUM(J25:J26)</f>
        <v>7</v>
      </c>
      <c r="K24" s="29"/>
      <c r="L24" s="56"/>
      <c r="M24" s="29">
        <f>SUM(M25:M26)</f>
        <v>35</v>
      </c>
    </row>
    <row r="25" spans="1:13" s="10" customFormat="1" ht="24.75" customHeight="1">
      <c r="A25" s="58">
        <v>5</v>
      </c>
      <c r="B25" s="32" t="s">
        <v>38</v>
      </c>
      <c r="C25" s="33">
        <v>75</v>
      </c>
      <c r="D25" s="59">
        <v>7</v>
      </c>
      <c r="E25" s="38" t="s">
        <v>18</v>
      </c>
      <c r="F25" s="39">
        <v>1</v>
      </c>
      <c r="G25" s="40">
        <f>+$D25*$F25</f>
        <v>7</v>
      </c>
      <c r="H25" s="38" t="s">
        <v>18</v>
      </c>
      <c r="I25" s="39">
        <v>1</v>
      </c>
      <c r="J25" s="40">
        <f>+$D25*$I25</f>
        <v>7</v>
      </c>
      <c r="K25" s="23">
        <v>85.98</v>
      </c>
      <c r="L25" s="45">
        <v>5</v>
      </c>
      <c r="M25" s="40">
        <f>+$D25*$L25</f>
        <v>35</v>
      </c>
    </row>
    <row r="26" spans="1:13" s="10" customFormat="1" ht="27.75" customHeight="1" thickBot="1">
      <c r="A26" s="60">
        <v>6</v>
      </c>
      <c r="B26" s="37" t="s">
        <v>39</v>
      </c>
      <c r="C26" s="33">
        <v>75</v>
      </c>
      <c r="D26" s="59">
        <v>0</v>
      </c>
      <c r="E26" s="38" t="s">
        <v>18</v>
      </c>
      <c r="F26" s="39">
        <v>1</v>
      </c>
      <c r="G26" s="40">
        <f>+$D26*$F26</f>
        <v>0</v>
      </c>
      <c r="H26" s="38" t="s">
        <v>18</v>
      </c>
      <c r="I26" s="39">
        <v>1</v>
      </c>
      <c r="J26" s="40">
        <f>+$D26*$I26</f>
        <v>0</v>
      </c>
      <c r="K26" s="23">
        <v>0</v>
      </c>
      <c r="L26" s="39">
        <v>1</v>
      </c>
      <c r="M26" s="40">
        <f>+$D26*$L26</f>
        <v>0</v>
      </c>
    </row>
    <row r="27" spans="1:13" s="10" customFormat="1" ht="21" customHeight="1" thickBot="1">
      <c r="A27" s="61"/>
      <c r="B27" s="55" t="s">
        <v>40</v>
      </c>
      <c r="C27" s="27"/>
      <c r="D27" s="28">
        <f>SUM(D28:D33)</f>
        <v>15</v>
      </c>
      <c r="E27" s="29"/>
      <c r="F27" s="30"/>
      <c r="G27" s="28">
        <f>SUM(G28:G33)</f>
        <v>24</v>
      </c>
      <c r="H27" s="29"/>
      <c r="I27" s="30"/>
      <c r="J27" s="28">
        <f>SUM(J28:J33)</f>
        <v>30.304</v>
      </c>
      <c r="K27" s="29"/>
      <c r="L27" s="56"/>
      <c r="M27" s="29">
        <f>SUM(M28:M33)</f>
        <v>65.95515</v>
      </c>
    </row>
    <row r="28" spans="1:13" s="10" customFormat="1" ht="25.5" customHeight="1">
      <c r="A28" s="23">
        <v>7</v>
      </c>
      <c r="B28" s="62" t="s">
        <v>41</v>
      </c>
      <c r="C28" s="33">
        <v>3</v>
      </c>
      <c r="D28" s="59">
        <v>3</v>
      </c>
      <c r="E28" s="23">
        <v>4</v>
      </c>
      <c r="F28" s="48">
        <v>4</v>
      </c>
      <c r="G28" s="40">
        <f aca="true" t="shared" si="1" ref="G28:G33">+$D28*$F28</f>
        <v>12</v>
      </c>
      <c r="H28" s="23">
        <v>4</v>
      </c>
      <c r="I28" s="48">
        <v>4</v>
      </c>
      <c r="J28" s="40">
        <f aca="true" t="shared" si="2" ref="J28:J33">+$D28*$I28</f>
        <v>12</v>
      </c>
      <c r="K28" s="23">
        <v>5</v>
      </c>
      <c r="L28" s="45">
        <v>5</v>
      </c>
      <c r="M28" s="40">
        <f aca="true" t="shared" si="3" ref="M28:M33">+$D28*$L28</f>
        <v>15</v>
      </c>
    </row>
    <row r="29" spans="1:13" s="10" customFormat="1" ht="24.75" customHeight="1">
      <c r="A29" s="23">
        <v>8</v>
      </c>
      <c r="B29" s="63" t="s">
        <v>42</v>
      </c>
      <c r="C29" s="33">
        <v>90</v>
      </c>
      <c r="D29" s="59">
        <v>2.5</v>
      </c>
      <c r="E29" s="35">
        <v>76.71</v>
      </c>
      <c r="F29" s="39">
        <v>1</v>
      </c>
      <c r="G29" s="40">
        <f t="shared" si="1"/>
        <v>2.5</v>
      </c>
      <c r="H29" s="35">
        <v>68.17</v>
      </c>
      <c r="I29" s="39">
        <v>1</v>
      </c>
      <c r="J29" s="40">
        <f t="shared" si="2"/>
        <v>2.5</v>
      </c>
      <c r="K29" s="35">
        <v>96</v>
      </c>
      <c r="L29" s="45">
        <v>5</v>
      </c>
      <c r="M29" s="40">
        <f t="shared" si="3"/>
        <v>12.5</v>
      </c>
    </row>
    <row r="30" spans="1:13" s="10" customFormat="1" ht="24.75" customHeight="1">
      <c r="A30" s="23">
        <v>9</v>
      </c>
      <c r="B30" s="63" t="s">
        <v>43</v>
      </c>
      <c r="C30" s="33">
        <v>72</v>
      </c>
      <c r="D30" s="59">
        <v>1</v>
      </c>
      <c r="E30" s="38" t="s">
        <v>18</v>
      </c>
      <c r="F30" s="39">
        <v>1</v>
      </c>
      <c r="G30" s="40">
        <f t="shared" si="1"/>
        <v>1</v>
      </c>
      <c r="H30" s="41">
        <v>30.82</v>
      </c>
      <c r="I30" s="39">
        <v>1</v>
      </c>
      <c r="J30" s="40">
        <f t="shared" si="2"/>
        <v>1</v>
      </c>
      <c r="K30" s="35">
        <v>46.38</v>
      </c>
      <c r="L30" s="39">
        <v>1</v>
      </c>
      <c r="M30" s="40">
        <f t="shared" si="3"/>
        <v>1</v>
      </c>
    </row>
    <row r="31" spans="1:13" s="10" customFormat="1" ht="24.75" customHeight="1">
      <c r="A31" s="23">
        <v>10</v>
      </c>
      <c r="B31" s="63" t="s">
        <v>44</v>
      </c>
      <c r="C31" s="33">
        <v>93</v>
      </c>
      <c r="D31" s="59">
        <v>1.5</v>
      </c>
      <c r="E31" s="38" t="s">
        <v>18</v>
      </c>
      <c r="F31" s="39">
        <v>1</v>
      </c>
      <c r="G31" s="40">
        <f t="shared" si="1"/>
        <v>1.5</v>
      </c>
      <c r="H31" s="41">
        <v>57.6</v>
      </c>
      <c r="I31" s="39">
        <v>1</v>
      </c>
      <c r="J31" s="40">
        <f t="shared" si="2"/>
        <v>1.5</v>
      </c>
      <c r="K31" s="35">
        <v>93.44</v>
      </c>
      <c r="L31" s="48">
        <v>3.4421</v>
      </c>
      <c r="M31" s="64">
        <f t="shared" si="3"/>
        <v>5.16315</v>
      </c>
    </row>
    <row r="32" spans="1:13" s="10" customFormat="1" ht="42.75" customHeight="1">
      <c r="A32" s="23">
        <v>11</v>
      </c>
      <c r="B32" s="65" t="s">
        <v>45</v>
      </c>
      <c r="C32" s="33">
        <v>3</v>
      </c>
      <c r="D32" s="59">
        <v>5</v>
      </c>
      <c r="E32" s="35">
        <v>2.2</v>
      </c>
      <c r="F32" s="39">
        <v>1</v>
      </c>
      <c r="G32" s="40">
        <f t="shared" si="1"/>
        <v>5</v>
      </c>
      <c r="H32" s="35">
        <v>2.28</v>
      </c>
      <c r="I32" s="39">
        <v>2.28</v>
      </c>
      <c r="J32" s="40">
        <f t="shared" si="2"/>
        <v>11.399999999999999</v>
      </c>
      <c r="K32" s="35">
        <v>5</v>
      </c>
      <c r="L32" s="45">
        <v>5</v>
      </c>
      <c r="M32" s="40">
        <f t="shared" si="3"/>
        <v>25</v>
      </c>
    </row>
    <row r="33" spans="1:13" s="10" customFormat="1" ht="28.5" customHeight="1" thickBot="1">
      <c r="A33" s="66">
        <v>12</v>
      </c>
      <c r="B33" s="67" t="s">
        <v>46</v>
      </c>
      <c r="C33" s="66">
        <v>3</v>
      </c>
      <c r="D33" s="68">
        <v>2</v>
      </c>
      <c r="E33" s="38" t="s">
        <v>18</v>
      </c>
      <c r="F33" s="39">
        <v>1</v>
      </c>
      <c r="G33" s="40">
        <f t="shared" si="1"/>
        <v>2</v>
      </c>
      <c r="H33" s="69">
        <v>0.952</v>
      </c>
      <c r="I33" s="39">
        <v>0.952</v>
      </c>
      <c r="J33" s="40">
        <f t="shared" si="2"/>
        <v>1.904</v>
      </c>
      <c r="K33" s="23">
        <v>3.646</v>
      </c>
      <c r="L33" s="48">
        <v>3.646</v>
      </c>
      <c r="M33" s="40">
        <f t="shared" si="3"/>
        <v>7.292</v>
      </c>
    </row>
    <row r="34" spans="1:13" s="10" customFormat="1" ht="19.5" customHeight="1" thickBot="1">
      <c r="A34" s="70"/>
      <c r="B34" s="55" t="s">
        <v>47</v>
      </c>
      <c r="C34" s="27"/>
      <c r="D34" s="28">
        <f>SUM(D35:D37)</f>
        <v>15</v>
      </c>
      <c r="E34" s="29"/>
      <c r="F34" s="30"/>
      <c r="G34" s="28">
        <f>SUM(G35:G37)</f>
        <v>15</v>
      </c>
      <c r="H34" s="29"/>
      <c r="I34" s="30"/>
      <c r="J34" s="28">
        <f>SUM(J35:J37)</f>
        <v>15</v>
      </c>
      <c r="K34" s="29"/>
      <c r="L34" s="56"/>
      <c r="M34" s="29">
        <f>SUM(M35:M37)</f>
        <v>75</v>
      </c>
    </row>
    <row r="35" spans="1:13" s="10" customFormat="1" ht="24" customHeight="1">
      <c r="A35" s="21">
        <v>13</v>
      </c>
      <c r="B35" s="37" t="s">
        <v>48</v>
      </c>
      <c r="C35" s="33">
        <v>3</v>
      </c>
      <c r="D35" s="34">
        <v>5</v>
      </c>
      <c r="E35" s="38" t="s">
        <v>18</v>
      </c>
      <c r="F35" s="39">
        <v>1</v>
      </c>
      <c r="G35" s="40">
        <f>+$D35*$F35</f>
        <v>5</v>
      </c>
      <c r="H35" s="38" t="s">
        <v>18</v>
      </c>
      <c r="I35" s="39">
        <v>1</v>
      </c>
      <c r="J35" s="40">
        <f>+$D35*$I35</f>
        <v>5</v>
      </c>
      <c r="K35" s="23">
        <v>5</v>
      </c>
      <c r="L35" s="45">
        <v>5</v>
      </c>
      <c r="M35" s="40">
        <f>+$D35*$L35</f>
        <v>25</v>
      </c>
    </row>
    <row r="36" spans="1:13" s="10" customFormat="1" ht="22.5" customHeight="1">
      <c r="A36" s="23">
        <v>14</v>
      </c>
      <c r="B36" s="37" t="s">
        <v>49</v>
      </c>
      <c r="C36" s="24">
        <v>3</v>
      </c>
      <c r="D36" s="34">
        <v>5</v>
      </c>
      <c r="E36" s="38" t="s">
        <v>18</v>
      </c>
      <c r="F36" s="39">
        <v>1</v>
      </c>
      <c r="G36" s="40">
        <f>+$D36*$F36</f>
        <v>5</v>
      </c>
      <c r="H36" s="38" t="s">
        <v>18</v>
      </c>
      <c r="I36" s="39">
        <v>1</v>
      </c>
      <c r="J36" s="40">
        <f>+$D36*$I36</f>
        <v>5</v>
      </c>
      <c r="K36" s="23">
        <v>5</v>
      </c>
      <c r="L36" s="45">
        <v>5</v>
      </c>
      <c r="M36" s="40">
        <f>+$D36*$L36</f>
        <v>25</v>
      </c>
    </row>
    <row r="37" spans="1:13" s="10" customFormat="1" ht="27" customHeight="1">
      <c r="A37" s="71">
        <v>15</v>
      </c>
      <c r="B37" s="37" t="s">
        <v>50</v>
      </c>
      <c r="C37" s="24">
        <v>3</v>
      </c>
      <c r="D37" s="34">
        <v>5</v>
      </c>
      <c r="E37" s="38" t="s">
        <v>18</v>
      </c>
      <c r="F37" s="39">
        <v>1</v>
      </c>
      <c r="G37" s="40">
        <f>+$D37*$F37</f>
        <v>5</v>
      </c>
      <c r="H37" s="38" t="s">
        <v>18</v>
      </c>
      <c r="I37" s="39">
        <v>1</v>
      </c>
      <c r="J37" s="40">
        <f>+$D37*$I37</f>
        <v>5</v>
      </c>
      <c r="K37" s="23">
        <v>5</v>
      </c>
      <c r="L37" s="45">
        <v>5</v>
      </c>
      <c r="M37" s="40">
        <f>+$D37*$L37</f>
        <v>25</v>
      </c>
    </row>
    <row r="38" spans="1:13" s="10" customFormat="1" ht="21" customHeight="1" thickBot="1">
      <c r="A38" s="72"/>
      <c r="B38" s="23" t="s">
        <v>51</v>
      </c>
      <c r="C38" s="23"/>
      <c r="D38" s="59">
        <f>D7+D20+D24+D27+D34</f>
        <v>97</v>
      </c>
      <c r="E38" s="24"/>
      <c r="F38" s="23"/>
      <c r="G38" s="59">
        <f>G7+G20+G24+G27+G34</f>
        <v>106</v>
      </c>
      <c r="H38" s="24"/>
      <c r="I38" s="23"/>
      <c r="J38" s="35">
        <f>J7+J20+J24+J27+J34</f>
        <v>133.85399999999998</v>
      </c>
      <c r="K38" s="23"/>
      <c r="L38" s="44"/>
      <c r="M38" s="35">
        <f>M7+M20+M24+M27+M34</f>
        <v>460.19465</v>
      </c>
    </row>
    <row r="39" spans="1:13" s="10" customFormat="1" ht="30" thickBot="1">
      <c r="A39" s="70"/>
      <c r="B39" s="73" t="s">
        <v>52</v>
      </c>
      <c r="C39" s="27"/>
      <c r="D39" s="29"/>
      <c r="E39" s="29"/>
      <c r="F39" s="27"/>
      <c r="G39" s="74">
        <f>G38/100</f>
        <v>1.06</v>
      </c>
      <c r="H39" s="29"/>
      <c r="I39" s="27"/>
      <c r="J39" s="74">
        <f>J38/100</f>
        <v>1.3385399999999998</v>
      </c>
      <c r="K39" s="74"/>
      <c r="L39" s="74"/>
      <c r="M39" s="75">
        <f>M38/97</f>
        <v>4.744274742268042</v>
      </c>
    </row>
    <row r="40" spans="1:7" s="10" customFormat="1" ht="23.25">
      <c r="A40" s="12"/>
      <c r="B40" s="12"/>
      <c r="C40" s="12"/>
      <c r="D40" s="13"/>
      <c r="E40" s="13"/>
      <c r="F40" s="12"/>
      <c r="G40" s="13"/>
    </row>
    <row r="41" s="10" customFormat="1" ht="23.25"/>
    <row r="43" spans="2:7" ht="25.5" customHeight="1">
      <c r="B43" s="79"/>
      <c r="C43" s="80"/>
      <c r="D43" s="80"/>
      <c r="E43" s="80"/>
      <c r="F43" s="80"/>
      <c r="G43" s="80"/>
    </row>
    <row r="44" ht="25.5" customHeight="1">
      <c r="B44" s="79"/>
    </row>
    <row r="45" ht="26.25">
      <c r="B45" s="79"/>
    </row>
    <row r="46" spans="2:4" ht="29.25">
      <c r="B46" s="79"/>
      <c r="D46" s="81"/>
    </row>
    <row r="47" ht="29.25">
      <c r="B47" s="82"/>
    </row>
    <row r="48" ht="29.25">
      <c r="B48" s="81"/>
    </row>
    <row r="49" ht="29.25">
      <c r="D49" s="81"/>
    </row>
  </sheetData>
  <mergeCells count="14">
    <mergeCell ref="H4:J4"/>
    <mergeCell ref="K4:M4"/>
    <mergeCell ref="E5:E6"/>
    <mergeCell ref="F5:G6"/>
    <mergeCell ref="H5:H6"/>
    <mergeCell ref="I5:J6"/>
    <mergeCell ref="K5:K6"/>
    <mergeCell ref="L5:M6"/>
    <mergeCell ref="A1:G1"/>
    <mergeCell ref="A4:A5"/>
    <mergeCell ref="B4:B5"/>
    <mergeCell ref="C4:C5"/>
    <mergeCell ref="D4:D5"/>
    <mergeCell ref="E4:G4"/>
  </mergeCells>
  <conditionalFormatting sqref="F35:F37 F25:F26 F21:F23 F9:F19 F28:F33 I35:I37 I25:I26 I21:I23 I9:I19 I28:I33">
    <cfRule type="cellIs" priority="1" dxfId="0" operator="between" stopIfTrue="1">
      <formula>#REF!</formula>
      <formula>#REF!</formula>
    </cfRule>
    <cfRule type="cellIs" priority="2" dxfId="1" operator="between" stopIfTrue="1">
      <formula>#REF!</formula>
      <formula>#REF!</formula>
    </cfRule>
    <cfRule type="cellIs" priority="3" dxfId="2" operator="greaterThanOrEqual" stopIfTrue="1">
      <formula>#REF!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DSDW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2013-09-05T02:32:26Z</dcterms:created>
  <dcterms:modified xsi:type="dcterms:W3CDTF">2013-09-05T02:32:57Z</dcterms:modified>
  <cp:category/>
  <cp:version/>
  <cp:contentType/>
  <cp:contentStatus/>
</cp:coreProperties>
</file>